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D7" i="1"/>
  <c r="E7" s="1"/>
  <c r="H7"/>
  <c r="I7"/>
  <c r="K7" s="1"/>
  <c r="L7" s="1"/>
  <c r="J7"/>
  <c r="O7"/>
  <c r="P7" s="1"/>
  <c r="S7"/>
  <c r="V7"/>
  <c r="W7"/>
  <c r="X7"/>
  <c r="AA7" s="1"/>
  <c r="AF7"/>
  <c r="AG7" s="1"/>
  <c r="AI7"/>
  <c r="D8"/>
  <c r="E8" s="1"/>
  <c r="H8"/>
  <c r="I8"/>
  <c r="J8"/>
  <c r="O8"/>
  <c r="S8"/>
  <c r="V8"/>
  <c r="W8"/>
  <c r="X8"/>
  <c r="AF8"/>
  <c r="AI8"/>
  <c r="D9"/>
  <c r="H9"/>
  <c r="I9"/>
  <c r="J9"/>
  <c r="O9"/>
  <c r="S9"/>
  <c r="V9"/>
  <c r="W9"/>
  <c r="X9"/>
  <c r="AF9"/>
  <c r="AI9"/>
  <c r="D10"/>
  <c r="E10" s="1"/>
  <c r="H10"/>
  <c r="I10"/>
  <c r="J10"/>
  <c r="O10"/>
  <c r="P10" s="1"/>
  <c r="S10"/>
  <c r="V10"/>
  <c r="W10"/>
  <c r="X10"/>
  <c r="AF10"/>
  <c r="AI10"/>
  <c r="D11"/>
  <c r="H11"/>
  <c r="I11"/>
  <c r="J11"/>
  <c r="O11"/>
  <c r="S11"/>
  <c r="V11"/>
  <c r="W11"/>
  <c r="X11"/>
  <c r="Y11" s="1"/>
  <c r="AF11"/>
  <c r="AG11" s="1"/>
  <c r="AI11"/>
  <c r="D12"/>
  <c r="H12"/>
  <c r="I12"/>
  <c r="Z12" s="1"/>
  <c r="J12"/>
  <c r="O12"/>
  <c r="S12"/>
  <c r="V12"/>
  <c r="W12"/>
  <c r="X12"/>
  <c r="AF12"/>
  <c r="AG12" s="1"/>
  <c r="AI12"/>
  <c r="D13"/>
  <c r="E13" s="1"/>
  <c r="H13"/>
  <c r="I13"/>
  <c r="K13" s="1"/>
  <c r="J13"/>
  <c r="AA13" s="1"/>
  <c r="O13"/>
  <c r="P13" s="1"/>
  <c r="S13"/>
  <c r="V13"/>
  <c r="W13"/>
  <c r="X13"/>
  <c r="AF13"/>
  <c r="AG13" s="1"/>
  <c r="AI13"/>
  <c r="D14"/>
  <c r="E14" s="1"/>
  <c r="H14"/>
  <c r="I14"/>
  <c r="K14" s="1"/>
  <c r="J14"/>
  <c r="O14"/>
  <c r="P14" s="1"/>
  <c r="S14"/>
  <c r="V14"/>
  <c r="W14"/>
  <c r="X14"/>
  <c r="AF14"/>
  <c r="AI14"/>
  <c r="D15"/>
  <c r="E15" s="1"/>
  <c r="H15"/>
  <c r="I15"/>
  <c r="J15"/>
  <c r="O15"/>
  <c r="S15"/>
  <c r="V15"/>
  <c r="W15"/>
  <c r="Y15" s="1"/>
  <c r="X15"/>
  <c r="AF15"/>
  <c r="AI15"/>
  <c r="D16"/>
  <c r="H16"/>
  <c r="I16"/>
  <c r="J16"/>
  <c r="O16"/>
  <c r="S16"/>
  <c r="V16"/>
  <c r="W16"/>
  <c r="Z16" s="1"/>
  <c r="X16"/>
  <c r="AF16"/>
  <c r="AI16"/>
  <c r="D17"/>
  <c r="H17"/>
  <c r="I17"/>
  <c r="J17"/>
  <c r="O17"/>
  <c r="S17"/>
  <c r="V17"/>
  <c r="W17"/>
  <c r="X17"/>
  <c r="AF17"/>
  <c r="AI17"/>
  <c r="B19"/>
  <c r="C19"/>
  <c r="F19"/>
  <c r="M19"/>
  <c r="N19"/>
  <c r="Q19"/>
  <c r="R19"/>
  <c r="T19"/>
  <c r="U19"/>
  <c r="AD19"/>
  <c r="AE19"/>
  <c r="AH19"/>
  <c r="AI52"/>
  <c r="AI69"/>
  <c r="AH70"/>
  <c r="AI68"/>
  <c r="AI67"/>
  <c r="AI66"/>
  <c r="K17" l="1"/>
  <c r="AG16"/>
  <c r="Z15"/>
  <c r="AB15" s="1"/>
  <c r="AC15" s="1"/>
  <c r="K15"/>
  <c r="L15" s="1"/>
  <c r="P8"/>
  <c r="K16"/>
  <c r="P16"/>
  <c r="E16"/>
  <c r="AA14"/>
  <c r="Z8"/>
  <c r="P12"/>
  <c r="E12"/>
  <c r="AG9"/>
  <c r="D19"/>
  <c r="AG17"/>
  <c r="Z14"/>
  <c r="P11"/>
  <c r="E11"/>
  <c r="AA10"/>
  <c r="K9"/>
  <c r="Y7"/>
  <c r="Y17"/>
  <c r="AA17"/>
  <c r="AG15"/>
  <c r="AA15"/>
  <c r="Z11"/>
  <c r="AG10"/>
  <c r="AA9"/>
  <c r="P9"/>
  <c r="E9"/>
  <c r="Y8"/>
  <c r="X19"/>
  <c r="J19"/>
  <c r="P15"/>
  <c r="AG14"/>
  <c r="Y14"/>
  <c r="Y12"/>
  <c r="AA11"/>
  <c r="AB11" s="1"/>
  <c r="K11"/>
  <c r="K10"/>
  <c r="L10" s="1"/>
  <c r="Y9"/>
  <c r="Z7"/>
  <c r="AB7" s="1"/>
  <c r="L16"/>
  <c r="Y10"/>
  <c r="AB14"/>
  <c r="K12"/>
  <c r="L12" s="1"/>
  <c r="S19"/>
  <c r="O19"/>
  <c r="P17"/>
  <c r="E17"/>
  <c r="Y16"/>
  <c r="V19"/>
  <c r="Y13"/>
  <c r="Z10"/>
  <c r="AB10" s="1"/>
  <c r="H19"/>
  <c r="AG8"/>
  <c r="K8"/>
  <c r="AC7"/>
  <c r="L8"/>
  <c r="L14"/>
  <c r="AF19"/>
  <c r="W19"/>
  <c r="I19"/>
  <c r="Z17"/>
  <c r="AA16"/>
  <c r="AB16" s="1"/>
  <c r="Z13"/>
  <c r="AB13" s="1"/>
  <c r="AC13" s="1"/>
  <c r="AA12"/>
  <c r="AB12" s="1"/>
  <c r="Z9"/>
  <c r="AA8"/>
  <c r="L17" l="1"/>
  <c r="AB17"/>
  <c r="AC17" s="1"/>
  <c r="Y19"/>
  <c r="K19"/>
  <c r="AC11"/>
  <c r="AC12"/>
  <c r="L9"/>
  <c r="AC16"/>
  <c r="L13"/>
  <c r="L11"/>
  <c r="AB8"/>
  <c r="AA19"/>
  <c r="Z19"/>
  <c r="AB9"/>
  <c r="AC14"/>
  <c r="AC9" l="1"/>
  <c r="AC10"/>
  <c r="AC8"/>
  <c r="AB19"/>
  <c r="AI65"/>
  <c r="AI63"/>
  <c r="AI64"/>
  <c r="AI62"/>
  <c r="AI61"/>
  <c r="AI60"/>
  <c r="AI59"/>
  <c r="AI58"/>
  <c r="AI51"/>
  <c r="AI50"/>
  <c r="AI49"/>
  <c r="AI48"/>
  <c r="AI47"/>
  <c r="AI46"/>
  <c r="AI45"/>
  <c r="AI44"/>
</calcChain>
</file>

<file path=xl/sharedStrings.xml><?xml version="1.0" encoding="utf-8"?>
<sst xmlns="http://schemas.openxmlformats.org/spreadsheetml/2006/main" count="62" uniqueCount="37">
  <si>
    <t>TOTAL</t>
  </si>
  <si>
    <t>Growth%</t>
  </si>
  <si>
    <t>TOTAL BULK CARGO                     (IN M/T)</t>
  </si>
  <si>
    <t xml:space="preserve">    TOTAL CONT.CARGO                                     (IN M/T)</t>
  </si>
  <si>
    <t>Growth (%)</t>
  </si>
  <si>
    <t>VESSEL</t>
  </si>
  <si>
    <t>IMPORT</t>
  </si>
  <si>
    <t>EXPORT</t>
  </si>
  <si>
    <t>TOTAL (M/T)</t>
  </si>
  <si>
    <t>IMP.</t>
  </si>
  <si>
    <t>EXP.</t>
  </si>
  <si>
    <t>IMPORT   TEUS</t>
  </si>
  <si>
    <t>EXPORT TEUS</t>
  </si>
  <si>
    <t>TOTAL TEUS</t>
  </si>
  <si>
    <t>BULK CARGO</t>
  </si>
  <si>
    <t>INLAND (M/T)</t>
  </si>
  <si>
    <t>CONT. CARGO AT CTG. PORT</t>
  </si>
  <si>
    <t>ICT(PAN) (M/T)</t>
  </si>
  <si>
    <t>CONT. IN TEUS                         AT                     (CTG.PORT+ICD+ICT)</t>
  </si>
  <si>
    <r>
      <t xml:space="preserve">C/ YEAR </t>
    </r>
    <r>
      <rPr>
        <b/>
        <sz val="11"/>
        <rFont val="Arial"/>
        <family val="2"/>
      </rPr>
      <t>2021</t>
    </r>
  </si>
  <si>
    <t>ICD</t>
  </si>
  <si>
    <t>GRAND TOTAL (IN M/T) (AT CTG. PORT+ICD+INLAND)</t>
  </si>
  <si>
    <t>TOTAL     (M/T)</t>
  </si>
  <si>
    <t xml:space="preserve">  TOTAL    ( M/T)</t>
  </si>
  <si>
    <t>Jan'21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</si>
  <si>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</si>
  <si>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</si>
  <si>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</si>
  <si>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</si>
  <si>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</si>
  <si>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</si>
  <si>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</si>
  <si>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</si>
  <si>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</si>
  <si>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</si>
  <si>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Dec'21</t>
  </si>
  <si>
    <t xml:space="preserve">               CARGO HANDLING (IN M. TON),CONT.(IN TEUs) &amp; VESSEL HANDLING AT CHITTAGONG PORT DURING 2021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</si>
</sst>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2" fontId="4" fillId="2" borderId="9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45"/>
    </xf>
    <xf numFmtId="2" fontId="5" fillId="0" borderId="9" xfId="0" applyNumberFormat="1" applyFont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/>
    <xf numFmtId="0" fontId="8" fillId="0" borderId="0" xfId="0" applyFont="1" applyBorder="1" applyAlignment="1"/>
    <xf numFmtId="0" fontId="14" fillId="0" borderId="0" xfId="0" applyFont="1"/>
    <xf numFmtId="0" fontId="9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textRotation="45"/>
    </xf>
    <xf numFmtId="0" fontId="9" fillId="4" borderId="9" xfId="0" applyFont="1" applyFill="1" applyBorder="1" applyAlignment="1">
      <alignment horizontal="center" vertical="center" textRotation="45"/>
    </xf>
    <xf numFmtId="0" fontId="6" fillId="0" borderId="2" xfId="0" applyFont="1" applyBorder="1" applyAlignment="1">
      <alignment horizontal="center" vertical="center" textRotation="45"/>
    </xf>
    <xf numFmtId="0" fontId="6" fillId="0" borderId="9" xfId="0" applyFont="1" applyBorder="1" applyAlignment="1">
      <alignment horizontal="center" vertical="center" textRotation="45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textRotation="45"/>
    </xf>
    <xf numFmtId="0" fontId="10" fillId="4" borderId="9" xfId="0" applyFont="1" applyFill="1" applyBorder="1" applyAlignment="1">
      <alignment horizontal="center" vertical="center" textRotation="45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45"/>
    </xf>
    <xf numFmtId="0" fontId="9" fillId="0" borderId="9" xfId="0" applyFont="1" applyBorder="1" applyAlignment="1">
      <alignment horizontal="center" vertical="center" textRotation="45"/>
    </xf>
    <xf numFmtId="0" fontId="5" fillId="0" borderId="1" xfId="0" applyFont="1" applyBorder="1" applyAlignment="1">
      <alignment vertical="center"/>
    </xf>
    <xf numFmtId="164" fontId="10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5" fillId="11" borderId="1" xfId="0" applyFont="1" applyFill="1" applyBorder="1" applyAlignment="1"/>
    <xf numFmtId="0" fontId="5" fillId="2" borderId="1" xfId="0" applyFont="1" applyFill="1" applyBorder="1" applyAlignment="1"/>
    <xf numFmtId="0" fontId="5" fillId="3" borderId="1" xfId="0" applyFont="1" applyFill="1" applyBorder="1" applyAlignment="1"/>
    <xf numFmtId="1" fontId="10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9" borderId="1" xfId="0" applyFont="1" applyFill="1" applyBorder="1" applyAlignment="1"/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wrapText="1"/>
    </xf>
    <xf numFmtId="2" fontId="5" fillId="9" borderId="1" xfId="0" applyNumberFormat="1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/>
    </xf>
    <xf numFmtId="2" fontId="10" fillId="9" borderId="9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2" fontId="4" fillId="9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textRotation="45"/>
    </xf>
    <xf numFmtId="0" fontId="9" fillId="2" borderId="0" xfId="0" applyFont="1" applyFill="1" applyBorder="1" applyAlignment="1">
      <alignment horizontal="center" vertical="center" textRotation="45"/>
    </xf>
    <xf numFmtId="0" fontId="10" fillId="0" borderId="6" xfId="0" applyFont="1" applyBorder="1" applyAlignment="1">
      <alignment horizontal="center" vertical="center" textRotation="45"/>
    </xf>
    <xf numFmtId="0" fontId="10" fillId="0" borderId="11" xfId="0" applyFont="1" applyBorder="1" applyAlignment="1">
      <alignment horizontal="center" vertical="center" textRotation="45"/>
    </xf>
    <xf numFmtId="0" fontId="10" fillId="4" borderId="12" xfId="0" applyFont="1" applyFill="1" applyBorder="1" applyAlignment="1">
      <alignment horizontal="center" vertical="center" textRotation="45"/>
    </xf>
    <xf numFmtId="0" fontId="6" fillId="0" borderId="10" xfId="0" applyFont="1" applyBorder="1" applyAlignment="1">
      <alignment horizontal="center" vertical="center" textRotation="45"/>
    </xf>
    <xf numFmtId="0" fontId="10" fillId="4" borderId="13" xfId="0" applyFont="1" applyFill="1" applyBorder="1" applyAlignment="1">
      <alignment horizontal="center" vertical="center" textRotation="45"/>
    </xf>
    <xf numFmtId="0" fontId="6" fillId="0" borderId="14" xfId="0" applyFont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01"/>
  <sheetViews>
    <sheetView tabSelected="1" workbookViewId="0">
      <selection activeCell="A5" sqref="A5:A6"/>
    </sheetView>
  </sheetViews>
  <sheetFormatPr defaultRowHeight="15"/>
  <cols>
    <col min="1" max="1" width="20.28515625" customWidth="1"/>
    <col min="2" max="2" width="14.42578125" customWidth="1"/>
    <col min="3" max="3" width="11.7109375" customWidth="1"/>
    <col min="4" max="4" width="13.28515625" customWidth="1"/>
    <col min="5" max="5" width="9.42578125" customWidth="1"/>
    <col min="6" max="6" width="13.42578125" customWidth="1"/>
    <col min="7" max="7" width="7.140625" customWidth="1"/>
    <col min="8" max="8" width="14" customWidth="1"/>
    <col min="9" max="10" width="13" customWidth="1"/>
    <col min="11" max="11" width="12.5703125" customWidth="1"/>
    <col min="12" max="12" width="9.42578125" customWidth="1"/>
    <col min="13" max="13" width="13.28515625" customWidth="1"/>
    <col min="14" max="14" width="11.5703125" customWidth="1"/>
    <col min="15" max="15" width="11.85546875" customWidth="1"/>
    <col min="16" max="22" width="9.28515625" customWidth="1"/>
    <col min="23" max="23" width="12.28515625" customWidth="1"/>
    <col min="24" max="24" width="12.5703125" customWidth="1"/>
    <col min="25" max="25" width="12.42578125" customWidth="1"/>
    <col min="26" max="26" width="13.28515625" customWidth="1"/>
    <col min="27" max="27" width="10" customWidth="1"/>
    <col min="28" max="28" width="13" customWidth="1"/>
    <col min="29" max="29" width="10.140625" customWidth="1"/>
    <col min="30" max="30" width="11.28515625" customWidth="1"/>
    <col min="31" max="31" width="11.5703125" customWidth="1"/>
    <col min="32" max="32" width="11.7109375" customWidth="1"/>
    <col min="33" max="35" width="9.28515625" bestFit="1" customWidth="1"/>
  </cols>
  <sheetData>
    <row r="2" spans="1:35" ht="27.75">
      <c r="A2" s="124" t="s">
        <v>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"/>
      <c r="AI2" s="1"/>
    </row>
    <row r="3" spans="1:35" ht="15.75" customHeight="1">
      <c r="AH3" s="126"/>
      <c r="AI3" s="125"/>
    </row>
    <row r="4" spans="1:35" ht="18" customHeight="1" thickBot="1">
      <c r="AH4" s="126"/>
      <c r="AI4" s="125"/>
    </row>
    <row r="5" spans="1:35" ht="20.25">
      <c r="A5" s="68" t="s">
        <v>19</v>
      </c>
      <c r="B5" s="93" t="s">
        <v>14</v>
      </c>
      <c r="C5" s="94"/>
      <c r="D5" s="95"/>
      <c r="E5" s="66" t="s">
        <v>1</v>
      </c>
      <c r="F5" s="70" t="s">
        <v>15</v>
      </c>
      <c r="G5" s="71"/>
      <c r="H5" s="72"/>
      <c r="I5" s="73" t="s">
        <v>2</v>
      </c>
      <c r="J5" s="74"/>
      <c r="K5" s="75"/>
      <c r="L5" s="66" t="s">
        <v>1</v>
      </c>
      <c r="M5" s="96" t="s">
        <v>16</v>
      </c>
      <c r="N5" s="97"/>
      <c r="O5" s="98"/>
      <c r="P5" s="66" t="s">
        <v>1</v>
      </c>
      <c r="Q5" s="82" t="s">
        <v>20</v>
      </c>
      <c r="R5" s="83"/>
      <c r="S5" s="84"/>
      <c r="T5" s="79" t="s">
        <v>17</v>
      </c>
      <c r="U5" s="80"/>
      <c r="V5" s="81"/>
      <c r="W5" s="85" t="s">
        <v>3</v>
      </c>
      <c r="X5" s="86"/>
      <c r="Y5" s="87"/>
      <c r="Z5" s="76" t="s">
        <v>21</v>
      </c>
      <c r="AA5" s="77"/>
      <c r="AB5" s="78"/>
      <c r="AC5" s="99" t="s">
        <v>1</v>
      </c>
      <c r="AD5" s="88" t="s">
        <v>18</v>
      </c>
      <c r="AE5" s="89"/>
      <c r="AF5" s="90"/>
      <c r="AG5" s="127" t="s">
        <v>4</v>
      </c>
      <c r="AH5" s="129" t="s">
        <v>5</v>
      </c>
      <c r="AI5" s="130" t="s">
        <v>1</v>
      </c>
    </row>
    <row r="6" spans="1:35" ht="69.75" thickBot="1">
      <c r="A6" s="69"/>
      <c r="B6" s="42" t="s">
        <v>6</v>
      </c>
      <c r="C6" s="42" t="s">
        <v>7</v>
      </c>
      <c r="D6" s="43" t="s">
        <v>8</v>
      </c>
      <c r="E6" s="67"/>
      <c r="F6" s="42" t="s">
        <v>6</v>
      </c>
      <c r="G6" s="3" t="s">
        <v>7</v>
      </c>
      <c r="H6" s="43" t="s">
        <v>8</v>
      </c>
      <c r="I6" s="42" t="s">
        <v>6</v>
      </c>
      <c r="J6" s="42" t="s">
        <v>7</v>
      </c>
      <c r="K6" s="43" t="s">
        <v>22</v>
      </c>
      <c r="L6" s="67"/>
      <c r="M6" s="40" t="s">
        <v>6</v>
      </c>
      <c r="N6" s="40" t="s">
        <v>7</v>
      </c>
      <c r="O6" s="44" t="s">
        <v>23</v>
      </c>
      <c r="P6" s="67"/>
      <c r="Q6" s="45" t="s">
        <v>9</v>
      </c>
      <c r="R6" s="46" t="s">
        <v>10</v>
      </c>
      <c r="S6" s="46" t="s">
        <v>0</v>
      </c>
      <c r="T6" s="5" t="s">
        <v>9</v>
      </c>
      <c r="U6" s="6" t="s">
        <v>10</v>
      </c>
      <c r="V6" s="6" t="s">
        <v>0</v>
      </c>
      <c r="W6" s="5" t="s">
        <v>9</v>
      </c>
      <c r="X6" s="6" t="s">
        <v>10</v>
      </c>
      <c r="Y6" s="6" t="s">
        <v>0</v>
      </c>
      <c r="Z6" s="5" t="s">
        <v>9</v>
      </c>
      <c r="AA6" s="6" t="s">
        <v>10</v>
      </c>
      <c r="AB6" s="6" t="s">
        <v>0</v>
      </c>
      <c r="AC6" s="100"/>
      <c r="AD6" s="7" t="s">
        <v>11</v>
      </c>
      <c r="AE6" s="7" t="s">
        <v>12</v>
      </c>
      <c r="AF6" s="6" t="s">
        <v>13</v>
      </c>
      <c r="AG6" s="128"/>
      <c r="AH6" s="131"/>
      <c r="AI6" s="132"/>
    </row>
    <row r="7" spans="1:35" ht="15.75">
      <c r="A7" s="101" t="s">
        <v>24</v>
      </c>
      <c r="B7" s="12">
        <v>6819247</v>
      </c>
      <c r="C7" s="12">
        <v>28280</v>
      </c>
      <c r="D7" s="23">
        <f>B7+C7</f>
        <v>6847527</v>
      </c>
      <c r="E7" s="24" t="e">
        <f>(D7-D6)/D6*100</f>
        <v>#VALUE!</v>
      </c>
      <c r="F7" s="12">
        <v>440523</v>
      </c>
      <c r="G7" s="25">
        <v>0</v>
      </c>
      <c r="H7" s="25">
        <f>F7+G7</f>
        <v>440523</v>
      </c>
      <c r="I7" s="15">
        <f>B7+F7</f>
        <v>7259770</v>
      </c>
      <c r="J7" s="15">
        <f>C7+G7</f>
        <v>28280</v>
      </c>
      <c r="K7" s="15">
        <f>I7+J7</f>
        <v>7288050</v>
      </c>
      <c r="L7" s="102" t="e">
        <f>K7/K6%-100</f>
        <v>#VALUE!</v>
      </c>
      <c r="M7" s="16">
        <v>2020577</v>
      </c>
      <c r="N7" s="12">
        <v>611873</v>
      </c>
      <c r="O7" s="25">
        <f>M7+N7</f>
        <v>2632450</v>
      </c>
      <c r="P7" s="24" t="e">
        <f>(O7-O6)/O6*100</f>
        <v>#VALUE!</v>
      </c>
      <c r="Q7" s="12">
        <v>37155</v>
      </c>
      <c r="R7" s="12">
        <v>10768</v>
      </c>
      <c r="S7" s="25">
        <f>Q7+R7</f>
        <v>47923</v>
      </c>
      <c r="T7" s="12">
        <v>13381</v>
      </c>
      <c r="U7" s="16">
        <v>254</v>
      </c>
      <c r="V7" s="16">
        <f>T7+U7</f>
        <v>13635</v>
      </c>
      <c r="W7" s="15">
        <f>M7+Q7+T7</f>
        <v>2071113</v>
      </c>
      <c r="X7" s="17">
        <f>N7+R7+U7</f>
        <v>622895</v>
      </c>
      <c r="Y7" s="17">
        <f>W7+X7</f>
        <v>2694008</v>
      </c>
      <c r="Z7" s="15">
        <f>I7+W7</f>
        <v>9330883</v>
      </c>
      <c r="AA7" s="17">
        <f>J7+X7</f>
        <v>651175</v>
      </c>
      <c r="AB7" s="27">
        <f>Z7+AA7</f>
        <v>9982058</v>
      </c>
      <c r="AC7" s="24" t="e">
        <f>(AB7-AB6)/AB6*100</f>
        <v>#VALUE!</v>
      </c>
      <c r="AD7" s="12">
        <v>154444</v>
      </c>
      <c r="AE7" s="12">
        <v>125778</v>
      </c>
      <c r="AF7" s="16">
        <f>SUM(AD7:AE7)</f>
        <v>280222</v>
      </c>
      <c r="AG7" s="24" t="e">
        <f>(AF7-AF6)/AF6*100</f>
        <v>#VALUE!</v>
      </c>
      <c r="AH7" s="15">
        <v>368</v>
      </c>
      <c r="AI7" s="28" t="e">
        <f>(AH7-AH6)/AH6*100</f>
        <v>#DIV/0!</v>
      </c>
    </row>
    <row r="8" spans="1:35" ht="15.75">
      <c r="A8" s="101" t="s">
        <v>25</v>
      </c>
      <c r="B8" s="12">
        <v>6995020</v>
      </c>
      <c r="C8" s="12">
        <v>86318</v>
      </c>
      <c r="D8" s="23">
        <f>B8+C8</f>
        <v>7081338</v>
      </c>
      <c r="E8" s="24">
        <f>(D8-D7)/D7*100</f>
        <v>3.4145319908924785</v>
      </c>
      <c r="F8" s="12">
        <v>575473</v>
      </c>
      <c r="G8" s="25">
        <v>0</v>
      </c>
      <c r="H8" s="25">
        <f>F8+G8</f>
        <v>575473</v>
      </c>
      <c r="I8" s="15">
        <f>B8+F8</f>
        <v>7570493</v>
      </c>
      <c r="J8" s="15">
        <f>C8+G8</f>
        <v>86318</v>
      </c>
      <c r="K8" s="15">
        <f>I8+J8</f>
        <v>7656811</v>
      </c>
      <c r="L8" s="103">
        <f>K8/K7%-100</f>
        <v>5.0598033767605841</v>
      </c>
      <c r="M8" s="12">
        <v>1907273</v>
      </c>
      <c r="N8" s="12">
        <v>572915</v>
      </c>
      <c r="O8" s="25">
        <f>M8+N8</f>
        <v>2480188</v>
      </c>
      <c r="P8" s="24">
        <f>(O8-O7)/O7*100</f>
        <v>-5.7840414822693687</v>
      </c>
      <c r="Q8" s="12">
        <v>34444</v>
      </c>
      <c r="R8" s="12">
        <v>9505</v>
      </c>
      <c r="S8" s="25">
        <f>Q8+R8</f>
        <v>43949</v>
      </c>
      <c r="T8" s="12">
        <v>16727</v>
      </c>
      <c r="U8" s="16">
        <v>603</v>
      </c>
      <c r="V8" s="16">
        <f>T8+U8</f>
        <v>17330</v>
      </c>
      <c r="W8" s="15">
        <f>M8+Q8+T8</f>
        <v>1958444</v>
      </c>
      <c r="X8" s="17">
        <f>N8+R8+U8</f>
        <v>583023</v>
      </c>
      <c r="Y8" s="17">
        <f>W8+X8</f>
        <v>2541467</v>
      </c>
      <c r="Z8" s="15">
        <f>I8+W8</f>
        <v>9528937</v>
      </c>
      <c r="AA8" s="17">
        <f>J8+X8</f>
        <v>669341</v>
      </c>
      <c r="AB8" s="27">
        <f>Z8+AA8</f>
        <v>10198278</v>
      </c>
      <c r="AC8" s="24">
        <f>(AB8-AB7)/AB7*100</f>
        <v>2.1660863922048939</v>
      </c>
      <c r="AD8" s="16">
        <v>148759</v>
      </c>
      <c r="AE8" s="16">
        <v>120000</v>
      </c>
      <c r="AF8" s="16">
        <f>SUM(AD8:AE8)</f>
        <v>268759</v>
      </c>
      <c r="AG8" s="29">
        <f>(AF8-AF7)/AF7*100</f>
        <v>-4.090685242414942</v>
      </c>
      <c r="AH8" s="12">
        <v>356</v>
      </c>
      <c r="AI8" s="29">
        <f>(AH8-AH7)/AH7*100</f>
        <v>-3.2608695652173911</v>
      </c>
    </row>
    <row r="9" spans="1:35" ht="15.75">
      <c r="A9" s="101" t="s">
        <v>26</v>
      </c>
      <c r="B9" s="12">
        <v>7760578</v>
      </c>
      <c r="C9" s="12">
        <v>4111</v>
      </c>
      <c r="D9" s="23">
        <f>B9+C9</f>
        <v>7764689</v>
      </c>
      <c r="E9" s="24">
        <f>(D9-D8)/D8*100</f>
        <v>9.6500265910199463</v>
      </c>
      <c r="F9" s="12">
        <v>623997</v>
      </c>
      <c r="G9" s="25">
        <v>0</v>
      </c>
      <c r="H9" s="25">
        <f>F9+G9</f>
        <v>623997</v>
      </c>
      <c r="I9" s="15">
        <f>B9+F9</f>
        <v>8384575</v>
      </c>
      <c r="J9" s="15">
        <f>C9+G9</f>
        <v>4111</v>
      </c>
      <c r="K9" s="15">
        <f>I9+J9</f>
        <v>8388686</v>
      </c>
      <c r="L9" s="103">
        <f>K9/K8%-100</f>
        <v>9.558483290236623</v>
      </c>
      <c r="M9" s="16">
        <v>1947665</v>
      </c>
      <c r="N9" s="16">
        <v>642146</v>
      </c>
      <c r="O9" s="25">
        <f>M9+N9</f>
        <v>2589811</v>
      </c>
      <c r="P9" s="24">
        <f>(O9-O8)/O8*100</f>
        <v>4.4199471975511537</v>
      </c>
      <c r="Q9" s="12">
        <v>37980</v>
      </c>
      <c r="R9" s="12">
        <v>9717</v>
      </c>
      <c r="S9" s="25">
        <f>Q9+R9</f>
        <v>47697</v>
      </c>
      <c r="T9" s="16">
        <v>16432</v>
      </c>
      <c r="U9" s="16">
        <v>192</v>
      </c>
      <c r="V9" s="16">
        <f>T9+U9</f>
        <v>16624</v>
      </c>
      <c r="W9" s="15">
        <f>M9+Q9+T9</f>
        <v>2002077</v>
      </c>
      <c r="X9" s="17">
        <f>N9+R9+U9</f>
        <v>652055</v>
      </c>
      <c r="Y9" s="17">
        <f>W9+X9</f>
        <v>2654132</v>
      </c>
      <c r="Z9" s="15">
        <f>I9+W9</f>
        <v>10386652</v>
      </c>
      <c r="AA9" s="17">
        <f>J9+X9</f>
        <v>656166</v>
      </c>
      <c r="AB9" s="27">
        <f>Z9+AA9</f>
        <v>11042818</v>
      </c>
      <c r="AC9" s="24">
        <f>(AB9-AB8)/AB8*100</f>
        <v>8.2812019833152224</v>
      </c>
      <c r="AD9" s="16">
        <v>139872</v>
      </c>
      <c r="AE9" s="16">
        <v>129574</v>
      </c>
      <c r="AF9" s="16">
        <f>SUM(AD9:AE9)</f>
        <v>269446</v>
      </c>
      <c r="AG9" s="29">
        <f>(AF9-AF8)/AF8*100</f>
        <v>0.25561934670094771</v>
      </c>
      <c r="AH9" s="12">
        <v>376</v>
      </c>
      <c r="AI9" s="29">
        <f>(AH9-AH8)/AH8*100</f>
        <v>5.6179775280898872</v>
      </c>
    </row>
    <row r="10" spans="1:35" ht="15.75">
      <c r="A10" s="104" t="s">
        <v>27</v>
      </c>
      <c r="B10" s="12">
        <v>8613958</v>
      </c>
      <c r="C10" s="12">
        <v>31628</v>
      </c>
      <c r="D10" s="23">
        <f>B10+C10</f>
        <v>8645586</v>
      </c>
      <c r="E10" s="24">
        <f>(D10-D9)/D9*100</f>
        <v>11.344910272645819</v>
      </c>
      <c r="F10" s="12">
        <v>690414</v>
      </c>
      <c r="G10" s="25">
        <v>0</v>
      </c>
      <c r="H10" s="25">
        <f>F10+G10</f>
        <v>690414</v>
      </c>
      <c r="I10" s="15">
        <f>B10+F10</f>
        <v>9304372</v>
      </c>
      <c r="J10" s="15">
        <f>C10+G10</f>
        <v>31628</v>
      </c>
      <c r="K10" s="15">
        <f>I10+J10</f>
        <v>9336000</v>
      </c>
      <c r="L10" s="103">
        <f>K10/K9%-100</f>
        <v>11.292757888422571</v>
      </c>
      <c r="M10" s="16">
        <v>1695427</v>
      </c>
      <c r="N10" s="16">
        <v>558942</v>
      </c>
      <c r="O10" s="25">
        <f>M10+N10</f>
        <v>2254369</v>
      </c>
      <c r="P10" s="24">
        <f>(O10-O9)/O9*100</f>
        <v>-12.952373744647774</v>
      </c>
      <c r="Q10" s="12">
        <v>36695</v>
      </c>
      <c r="R10" s="12">
        <v>10653</v>
      </c>
      <c r="S10" s="25">
        <f>Q10+R10</f>
        <v>47348</v>
      </c>
      <c r="T10" s="16">
        <v>16259</v>
      </c>
      <c r="U10" s="16">
        <v>92</v>
      </c>
      <c r="V10" s="16">
        <f>T10+U10</f>
        <v>16351</v>
      </c>
      <c r="W10" s="15">
        <f>M10+Q10+T10</f>
        <v>1748381</v>
      </c>
      <c r="X10" s="17">
        <f>N10+R10+U10</f>
        <v>569687</v>
      </c>
      <c r="Y10" s="17">
        <f>W10+X10</f>
        <v>2318068</v>
      </c>
      <c r="Z10" s="15">
        <f>I10+W10</f>
        <v>11052753</v>
      </c>
      <c r="AA10" s="17">
        <f>J10+X10</f>
        <v>601315</v>
      </c>
      <c r="AB10" s="27">
        <f>Z10+AA10</f>
        <v>11654068</v>
      </c>
      <c r="AC10" s="24">
        <f>(AB10-AB9)/AB9*100</f>
        <v>5.5352718844048692</v>
      </c>
      <c r="AD10" s="16">
        <v>134636</v>
      </c>
      <c r="AE10" s="16">
        <v>117896</v>
      </c>
      <c r="AF10" s="16">
        <f>SUM(AD10:AE10)</f>
        <v>252532</v>
      </c>
      <c r="AG10" s="29">
        <f>(AF10-AF9)/AF9*100</f>
        <v>-6.2773245845178627</v>
      </c>
      <c r="AH10" s="12">
        <v>396</v>
      </c>
      <c r="AI10" s="29">
        <f>(AH10-AH9)/AH9*100</f>
        <v>5.3191489361702127</v>
      </c>
    </row>
    <row r="11" spans="1:35" ht="15.75">
      <c r="A11" s="105" t="s">
        <v>28</v>
      </c>
      <c r="B11" s="12">
        <v>5758362</v>
      </c>
      <c r="C11" s="12">
        <v>87953</v>
      </c>
      <c r="D11" s="23">
        <f>B11+C11</f>
        <v>5846315</v>
      </c>
      <c r="E11" s="24">
        <f>(D11-D10)/D10*100</f>
        <v>-32.37803660735085</v>
      </c>
      <c r="F11" s="12">
        <v>604118</v>
      </c>
      <c r="G11" s="25">
        <v>0</v>
      </c>
      <c r="H11" s="25">
        <f>F11+G11</f>
        <v>604118</v>
      </c>
      <c r="I11" s="15">
        <f>B11+F11</f>
        <v>6362480</v>
      </c>
      <c r="J11" s="15">
        <f>C11+G11</f>
        <v>87953</v>
      </c>
      <c r="K11" s="15">
        <f>I11+J11</f>
        <v>6450433</v>
      </c>
      <c r="L11" s="103">
        <f>K11/K10%-100</f>
        <v>-30.907958440445583</v>
      </c>
      <c r="M11" s="16">
        <v>1699336</v>
      </c>
      <c r="N11" s="16">
        <v>547398</v>
      </c>
      <c r="O11" s="25">
        <f>M11+N11</f>
        <v>2246734</v>
      </c>
      <c r="P11" s="24">
        <f>(O11-O10)/O10*100</f>
        <v>-0.33867570038445349</v>
      </c>
      <c r="Q11" s="12">
        <v>32082</v>
      </c>
      <c r="R11" s="12">
        <v>9087</v>
      </c>
      <c r="S11" s="25">
        <f>Q11+R11</f>
        <v>41169</v>
      </c>
      <c r="T11" s="16">
        <v>20529</v>
      </c>
      <c r="U11" s="16">
        <v>0</v>
      </c>
      <c r="V11" s="16">
        <f>T11+U11</f>
        <v>20529</v>
      </c>
      <c r="W11" s="15">
        <f>M11+Q11+T11</f>
        <v>1751947</v>
      </c>
      <c r="X11" s="17">
        <f>N11+R11+U11</f>
        <v>556485</v>
      </c>
      <c r="Y11" s="17">
        <f>W11+X11</f>
        <v>2308432</v>
      </c>
      <c r="Z11" s="15">
        <f>I11+W11</f>
        <v>8114427</v>
      </c>
      <c r="AA11" s="17">
        <f>J11+X11</f>
        <v>644438</v>
      </c>
      <c r="AB11" s="27">
        <f>Z11+AA11</f>
        <v>8758865</v>
      </c>
      <c r="AC11" s="24">
        <f>(AB11-AB10)/AB10*100</f>
        <v>-24.842853156511531</v>
      </c>
      <c r="AD11" s="16">
        <v>134289</v>
      </c>
      <c r="AE11" s="16">
        <v>123132</v>
      </c>
      <c r="AF11" s="16">
        <f>SUM(AD11:AE11)</f>
        <v>257421</v>
      </c>
      <c r="AG11" s="29">
        <f>(AF11-AF10)/AF10*100</f>
        <v>1.9359922702865378</v>
      </c>
      <c r="AH11" s="12">
        <v>337</v>
      </c>
      <c r="AI11" s="29">
        <f>(AH11-AH10)/AH10*100</f>
        <v>-14.898989898989898</v>
      </c>
    </row>
    <row r="12" spans="1:35" ht="15.75">
      <c r="A12" s="106" t="s">
        <v>29</v>
      </c>
      <c r="B12" s="12">
        <v>5223111</v>
      </c>
      <c r="C12" s="12">
        <v>24995</v>
      </c>
      <c r="D12" s="23">
        <f>B12+C12</f>
        <v>5248106</v>
      </c>
      <c r="E12" s="24">
        <f>(D12-D11)/D11*100</f>
        <v>-10.232240308638861</v>
      </c>
      <c r="F12" s="12">
        <v>574798</v>
      </c>
      <c r="G12" s="25">
        <v>0</v>
      </c>
      <c r="H12" s="25">
        <f>F12+G12</f>
        <v>574798</v>
      </c>
      <c r="I12" s="15">
        <f>B12+F12</f>
        <v>5797909</v>
      </c>
      <c r="J12" s="15">
        <f>C12+G12</f>
        <v>24995</v>
      </c>
      <c r="K12" s="15">
        <f>I12+J12</f>
        <v>5822904</v>
      </c>
      <c r="L12" s="103">
        <f>K12/K11%-100</f>
        <v>-9.7284786928257461</v>
      </c>
      <c r="M12" s="16">
        <v>1697298</v>
      </c>
      <c r="N12" s="16">
        <v>617957</v>
      </c>
      <c r="O12" s="25">
        <f>M12+N12</f>
        <v>2315255</v>
      </c>
      <c r="P12" s="24">
        <f>(O12-O11)/O11*100</f>
        <v>3.0498047387897276</v>
      </c>
      <c r="Q12" s="12">
        <v>37980</v>
      </c>
      <c r="R12" s="12">
        <v>10596</v>
      </c>
      <c r="S12" s="25">
        <f>Q12+R12</f>
        <v>48576</v>
      </c>
      <c r="T12" s="16">
        <v>19658</v>
      </c>
      <c r="U12" s="16">
        <v>0</v>
      </c>
      <c r="V12" s="16">
        <f>T12+U12</f>
        <v>19658</v>
      </c>
      <c r="W12" s="15">
        <f>M12+Q12+T12</f>
        <v>1754936</v>
      </c>
      <c r="X12" s="17">
        <f>N12+R12+U12</f>
        <v>628553</v>
      </c>
      <c r="Y12" s="17">
        <f>W12+X12</f>
        <v>2383489</v>
      </c>
      <c r="Z12" s="15">
        <f>I12+W12</f>
        <v>7552845</v>
      </c>
      <c r="AA12" s="17">
        <f>J12+X12</f>
        <v>653548</v>
      </c>
      <c r="AB12" s="27">
        <f>Z12+AA12</f>
        <v>8206393</v>
      </c>
      <c r="AC12" s="24">
        <f>(AB12-AB11)/AB11*100</f>
        <v>-6.3075752394859377</v>
      </c>
      <c r="AD12" s="16">
        <v>132601</v>
      </c>
      <c r="AE12" s="16">
        <v>130738</v>
      </c>
      <c r="AF12" s="16">
        <f>SUM(AD12:AE12)</f>
        <v>263339</v>
      </c>
      <c r="AG12" s="29">
        <f>(AF12-AF11)/AF11*100</f>
        <v>2.2989577384906439</v>
      </c>
      <c r="AH12" s="12">
        <v>305</v>
      </c>
      <c r="AI12" s="29">
        <f>(AH12-AH11)/AH11*100</f>
        <v>-9.4955489614243334</v>
      </c>
    </row>
    <row r="13" spans="1:35" ht="15.75">
      <c r="A13" s="107" t="s">
        <v>30</v>
      </c>
      <c r="B13" s="12">
        <v>4484121</v>
      </c>
      <c r="C13" s="12">
        <v>22600</v>
      </c>
      <c r="D13" s="23">
        <f>B13+C13</f>
        <v>4506721</v>
      </c>
      <c r="E13" s="24">
        <f>(D13-D12)/D12*100</f>
        <v>-14.126715428385021</v>
      </c>
      <c r="F13" s="12">
        <v>528129</v>
      </c>
      <c r="G13" s="25">
        <v>0</v>
      </c>
      <c r="H13" s="25">
        <f>F13+G13</f>
        <v>528129</v>
      </c>
      <c r="I13" s="15">
        <f>B13+F13</f>
        <v>5012250</v>
      </c>
      <c r="J13" s="15">
        <f>C13+G13</f>
        <v>22600</v>
      </c>
      <c r="K13" s="15">
        <f>I13+J13</f>
        <v>5034850</v>
      </c>
      <c r="L13" s="103">
        <f>K13/K12%-100</f>
        <v>-13.533693840736518</v>
      </c>
      <c r="M13" s="15">
        <v>1676589</v>
      </c>
      <c r="N13" s="15">
        <v>600915</v>
      </c>
      <c r="O13" s="25">
        <f>M13+N13</f>
        <v>2277504</v>
      </c>
      <c r="P13" s="24">
        <f>(O13-O12)/O12*100</f>
        <v>-1.6305331378185124</v>
      </c>
      <c r="Q13" s="16">
        <v>20859</v>
      </c>
      <c r="R13" s="25">
        <v>7125</v>
      </c>
      <c r="S13" s="25">
        <f>Q13+R13</f>
        <v>27984</v>
      </c>
      <c r="T13" s="12">
        <v>15191</v>
      </c>
      <c r="U13" s="16">
        <v>0</v>
      </c>
      <c r="V13" s="17">
        <f>T13+U13</f>
        <v>15191</v>
      </c>
      <c r="W13" s="15">
        <f>M13+Q13+T13</f>
        <v>1712639</v>
      </c>
      <c r="X13" s="17">
        <f>N13+R13+U13</f>
        <v>608040</v>
      </c>
      <c r="Y13" s="17">
        <f>W13+X13</f>
        <v>2320679</v>
      </c>
      <c r="Z13" s="15">
        <f>I13+W13</f>
        <v>6724889</v>
      </c>
      <c r="AA13" s="17">
        <f>J13+X13</f>
        <v>630640</v>
      </c>
      <c r="AB13" s="27">
        <f>Z13+AA13</f>
        <v>7355529</v>
      </c>
      <c r="AC13" s="24">
        <f>(AB13-AB12)/AB12*100</f>
        <v>-10.368306757914226</v>
      </c>
      <c r="AD13" s="16">
        <v>126366</v>
      </c>
      <c r="AE13" s="27">
        <v>117014</v>
      </c>
      <c r="AF13" s="16">
        <f>SUM(AD13:AE13)</f>
        <v>243380</v>
      </c>
      <c r="AG13" s="29">
        <f>(AF13-AF12)/AF12*100</f>
        <v>-7.5792039918128342</v>
      </c>
      <c r="AH13" s="12">
        <v>291</v>
      </c>
      <c r="AI13" s="29">
        <f>(AH13-AH12)/AH12*100</f>
        <v>-4.5901639344262293</v>
      </c>
    </row>
    <row r="14" spans="1:35" ht="15.75">
      <c r="A14" s="108" t="s">
        <v>31</v>
      </c>
      <c r="B14" s="26">
        <v>5154298</v>
      </c>
      <c r="C14" s="26">
        <v>33000</v>
      </c>
      <c r="D14" s="30">
        <f>B14+C14</f>
        <v>5187298</v>
      </c>
      <c r="E14" s="24">
        <f>(D14-D13)/D13*100</f>
        <v>15.101378585450487</v>
      </c>
      <c r="F14" s="26">
        <v>661851</v>
      </c>
      <c r="G14" s="31">
        <v>0</v>
      </c>
      <c r="H14" s="31">
        <f>F14+G14</f>
        <v>661851</v>
      </c>
      <c r="I14" s="32">
        <f>B14+F14</f>
        <v>5816149</v>
      </c>
      <c r="J14" s="32">
        <f>C14+G14</f>
        <v>33000</v>
      </c>
      <c r="K14" s="32">
        <f>I14+J14</f>
        <v>5849149</v>
      </c>
      <c r="L14" s="103">
        <f>K14/K13%-100</f>
        <v>16.173252430559003</v>
      </c>
      <c r="M14" s="19">
        <v>1859233</v>
      </c>
      <c r="N14" s="19">
        <v>614153</v>
      </c>
      <c r="O14" s="31">
        <f>M14+N14</f>
        <v>2473386</v>
      </c>
      <c r="P14" s="24">
        <f>(O14-O13)/O13*100</f>
        <v>8.6007313269263204</v>
      </c>
      <c r="Q14" s="26">
        <v>33062</v>
      </c>
      <c r="R14" s="26">
        <v>8053</v>
      </c>
      <c r="S14" s="31">
        <f>Q14+R14</f>
        <v>41115</v>
      </c>
      <c r="T14" s="26">
        <v>21761</v>
      </c>
      <c r="U14" s="19">
        <v>0</v>
      </c>
      <c r="V14" s="19">
        <f>T14+U14</f>
        <v>21761</v>
      </c>
      <c r="W14" s="32">
        <f>M14+Q14+T14</f>
        <v>1914056</v>
      </c>
      <c r="X14" s="33">
        <f>N14+R14+U14</f>
        <v>622206</v>
      </c>
      <c r="Y14" s="33">
        <f>W14+X14</f>
        <v>2536262</v>
      </c>
      <c r="Z14" s="32">
        <f>I14+W14</f>
        <v>7730205</v>
      </c>
      <c r="AA14" s="33">
        <f>J14+X14</f>
        <v>655206</v>
      </c>
      <c r="AB14" s="20">
        <f>Z14+AA14</f>
        <v>8385411</v>
      </c>
      <c r="AC14" s="24">
        <f>(AB14-AB13)/AB13*100</f>
        <v>14.001467467533606</v>
      </c>
      <c r="AD14" s="19">
        <v>141348</v>
      </c>
      <c r="AE14" s="19">
        <v>135342</v>
      </c>
      <c r="AF14" s="19">
        <f>SUM(AD14:AE14)</f>
        <v>276690</v>
      </c>
      <c r="AG14" s="29">
        <f>(AF14-AF13)/AF13*100</f>
        <v>13.686416303722574</v>
      </c>
      <c r="AH14" s="26">
        <v>326</v>
      </c>
      <c r="AI14" s="29">
        <f>(AH14-AH13)/AH13*100</f>
        <v>12.027491408934708</v>
      </c>
    </row>
    <row r="15" spans="1:35" ht="15.75">
      <c r="A15" s="107" t="s">
        <v>32</v>
      </c>
      <c r="B15" s="12">
        <v>5574340</v>
      </c>
      <c r="C15" s="12">
        <v>17019</v>
      </c>
      <c r="D15" s="23">
        <f>B15+C15</f>
        <v>5591359</v>
      </c>
      <c r="E15" s="24">
        <f>(D15-D14)/D14*100</f>
        <v>7.7894310294106877</v>
      </c>
      <c r="F15" s="12">
        <v>552851</v>
      </c>
      <c r="G15" s="25">
        <v>0</v>
      </c>
      <c r="H15" s="25">
        <f>F15+G15</f>
        <v>552851</v>
      </c>
      <c r="I15" s="15">
        <f>B15+F15</f>
        <v>6127191</v>
      </c>
      <c r="J15" s="15">
        <f>C15+G15</f>
        <v>17019</v>
      </c>
      <c r="K15" s="15">
        <f>I15+J15</f>
        <v>6144210</v>
      </c>
      <c r="L15" s="103">
        <f>K15/K14%-100</f>
        <v>5.0445116033118751</v>
      </c>
      <c r="M15" s="19">
        <v>1804080</v>
      </c>
      <c r="N15" s="16">
        <v>645691</v>
      </c>
      <c r="O15" s="31">
        <f>M15+N15</f>
        <v>2449771</v>
      </c>
      <c r="P15" s="24">
        <f>(O15-O14)/O14*100</f>
        <v>-0.95476403602187454</v>
      </c>
      <c r="Q15" s="12">
        <v>36348</v>
      </c>
      <c r="R15" s="12">
        <v>8855</v>
      </c>
      <c r="S15" s="25">
        <f>Q15+R15</f>
        <v>45203</v>
      </c>
      <c r="T15" s="16">
        <v>16255</v>
      </c>
      <c r="U15" s="16">
        <v>424</v>
      </c>
      <c r="V15" s="16">
        <f>T15+U15</f>
        <v>16679</v>
      </c>
      <c r="W15" s="15">
        <f>M15+Q15+T15</f>
        <v>1856683</v>
      </c>
      <c r="X15" s="17">
        <f>N15+R15+U15</f>
        <v>654970</v>
      </c>
      <c r="Y15" s="17">
        <f>W15+X15</f>
        <v>2511653</v>
      </c>
      <c r="Z15" s="15">
        <f>I15+W15</f>
        <v>7983874</v>
      </c>
      <c r="AA15" s="17">
        <f>J15+X15</f>
        <v>671989</v>
      </c>
      <c r="AB15" s="20">
        <f>Z15+AA15</f>
        <v>8655863</v>
      </c>
      <c r="AC15" s="24">
        <f>(AB15-AB14)/AB14*100</f>
        <v>3.2252682665166921</v>
      </c>
      <c r="AD15" s="16">
        <v>137900</v>
      </c>
      <c r="AE15" s="16">
        <v>131213</v>
      </c>
      <c r="AF15" s="16">
        <f>SUM(AD15:AE15)</f>
        <v>269113</v>
      </c>
      <c r="AG15" s="29">
        <f>(AF15-AF14)/AF14*100</f>
        <v>-2.7384437457081932</v>
      </c>
      <c r="AH15" s="12">
        <v>320</v>
      </c>
      <c r="AI15" s="29">
        <f>(AH15-AH14)/AH14*100</f>
        <v>-1.8404907975460123</v>
      </c>
    </row>
    <row r="16" spans="1:35" ht="15.75">
      <c r="A16" s="107" t="s">
        <v>33</v>
      </c>
      <c r="B16" s="12">
        <v>7767077</v>
      </c>
      <c r="C16" s="12">
        <v>58557</v>
      </c>
      <c r="D16" s="23">
        <f>B16+C16</f>
        <v>7825634</v>
      </c>
      <c r="E16" s="24">
        <f>(D16-D15)/D15*100</f>
        <v>39.95942667963191</v>
      </c>
      <c r="F16" s="12">
        <v>659626</v>
      </c>
      <c r="G16" s="25">
        <v>0</v>
      </c>
      <c r="H16" s="25">
        <f>F16+G16</f>
        <v>659626</v>
      </c>
      <c r="I16" s="15">
        <f>B16+F16</f>
        <v>8426703</v>
      </c>
      <c r="J16" s="15">
        <f>C16+G16</f>
        <v>58557</v>
      </c>
      <c r="K16" s="15">
        <f>I16+J16</f>
        <v>8485260</v>
      </c>
      <c r="L16" s="103">
        <f>K16/K15%-100</f>
        <v>38.10172503869498</v>
      </c>
      <c r="M16" s="16">
        <v>2060406</v>
      </c>
      <c r="N16" s="16">
        <v>678644</v>
      </c>
      <c r="O16" s="25">
        <f>M16+N16</f>
        <v>2739050</v>
      </c>
      <c r="P16" s="24">
        <f>(O16-O15)/O15*100</f>
        <v>11.808409847287766</v>
      </c>
      <c r="Q16" s="12">
        <v>38434</v>
      </c>
      <c r="R16" s="12">
        <v>8807</v>
      </c>
      <c r="S16" s="25">
        <f>Q16+R16</f>
        <v>47241</v>
      </c>
      <c r="T16" s="16">
        <v>17347</v>
      </c>
      <c r="U16" s="16">
        <v>729</v>
      </c>
      <c r="V16" s="16">
        <f>T16+U16</f>
        <v>18076</v>
      </c>
      <c r="W16" s="15">
        <f>M16+Q16+T16</f>
        <v>2116187</v>
      </c>
      <c r="X16" s="17">
        <f>N16+R16+U16</f>
        <v>688180</v>
      </c>
      <c r="Y16" s="17">
        <f>W16+X16</f>
        <v>2804367</v>
      </c>
      <c r="Z16" s="15">
        <f>I16+W16</f>
        <v>10542890</v>
      </c>
      <c r="AA16" s="17">
        <f>J16+X16</f>
        <v>746737</v>
      </c>
      <c r="AB16" s="27">
        <f>Z16+AA16</f>
        <v>11289627</v>
      </c>
      <c r="AC16" s="24">
        <f>(AB16-AB15)/AB15*100</f>
        <v>30.427514853227226</v>
      </c>
      <c r="AD16" s="16">
        <v>157914</v>
      </c>
      <c r="AE16" s="16">
        <v>137155</v>
      </c>
      <c r="AF16" s="16">
        <f>SUM(AD16:AE16)</f>
        <v>295069</v>
      </c>
      <c r="AG16" s="29">
        <f>(AF16-AF15)/AF15*100</f>
        <v>9.6450190068855832</v>
      </c>
      <c r="AH16" s="12">
        <v>393</v>
      </c>
      <c r="AI16" s="29">
        <f>(AH16-AH15)/AH15*100</f>
        <v>22.8125</v>
      </c>
    </row>
    <row r="17" spans="1:35" ht="15.75">
      <c r="A17" s="113" t="s">
        <v>34</v>
      </c>
      <c r="B17" s="114">
        <v>7665504</v>
      </c>
      <c r="C17" s="114">
        <v>24600</v>
      </c>
      <c r="D17" s="115">
        <f>B17+C17</f>
        <v>7690104</v>
      </c>
      <c r="E17" s="116">
        <f>(D17-D16)/D16*100</f>
        <v>-1.7318724591515524</v>
      </c>
      <c r="F17" s="114">
        <v>593832</v>
      </c>
      <c r="G17" s="117">
        <v>0</v>
      </c>
      <c r="H17" s="117">
        <f>F17+G17</f>
        <v>593832</v>
      </c>
      <c r="I17" s="118">
        <f>B17+F17</f>
        <v>8259336</v>
      </c>
      <c r="J17" s="118">
        <f>C17+G17</f>
        <v>24600</v>
      </c>
      <c r="K17" s="118">
        <f>I17+J17</f>
        <v>8283936</v>
      </c>
      <c r="L17" s="119">
        <f>K17/K16%-100</f>
        <v>-2.372632070201746</v>
      </c>
      <c r="M17" s="120">
        <v>1838623</v>
      </c>
      <c r="N17" s="120">
        <v>638852</v>
      </c>
      <c r="O17" s="117">
        <f>M17+N17</f>
        <v>2477475</v>
      </c>
      <c r="P17" s="116">
        <f>(O17-O16)/O16*100</f>
        <v>-9.5498439239882433</v>
      </c>
      <c r="Q17" s="114">
        <v>49053</v>
      </c>
      <c r="R17" s="114">
        <v>10490</v>
      </c>
      <c r="S17" s="117">
        <f>Q17+R17</f>
        <v>59543</v>
      </c>
      <c r="T17" s="120">
        <v>15000</v>
      </c>
      <c r="U17" s="120">
        <v>572</v>
      </c>
      <c r="V17" s="120">
        <f>T17+U17</f>
        <v>15572</v>
      </c>
      <c r="W17" s="118">
        <f>M17+Q17+T17</f>
        <v>1902676</v>
      </c>
      <c r="X17" s="121">
        <f>N17+R17+U17</f>
        <v>649914</v>
      </c>
      <c r="Y17" s="121">
        <f>W17+X17</f>
        <v>2552590</v>
      </c>
      <c r="Z17" s="118">
        <f>I17+W17</f>
        <v>10162012</v>
      </c>
      <c r="AA17" s="121">
        <f>J17+X17</f>
        <v>674514</v>
      </c>
      <c r="AB17" s="122">
        <f>Z17+AA17</f>
        <v>10836526</v>
      </c>
      <c r="AC17" s="116">
        <f>(AB17-AB16)/AB16*100</f>
        <v>-4.0134275472520038</v>
      </c>
      <c r="AD17" s="120">
        <v>141086</v>
      </c>
      <c r="AE17" s="120">
        <v>127410</v>
      </c>
      <c r="AF17" s="120">
        <f>SUM(AD17:AE17)</f>
        <v>268496</v>
      </c>
      <c r="AG17" s="123">
        <f>(AF17-AF16)/AF16*100</f>
        <v>-9.0056901944968804</v>
      </c>
      <c r="AH17" s="114">
        <v>374</v>
      </c>
      <c r="AI17" s="123">
        <f>(AH17-AH16)/AH16*100</f>
        <v>-4.8346055979643765</v>
      </c>
    </row>
    <row r="18" spans="1:35" ht="15.75">
      <c r="A18" s="105" t="s">
        <v>35</v>
      </c>
      <c r="B18" s="9"/>
      <c r="C18" s="9"/>
      <c r="D18" s="10"/>
      <c r="E18" s="11"/>
      <c r="F18" s="9"/>
      <c r="G18" s="13"/>
      <c r="H18" s="13"/>
      <c r="I18" s="14"/>
      <c r="J18" s="14"/>
      <c r="K18" s="14"/>
      <c r="L18" s="109"/>
      <c r="M18" s="21"/>
      <c r="N18" s="21"/>
      <c r="O18" s="13"/>
      <c r="P18" s="11"/>
      <c r="Q18" s="9"/>
      <c r="R18" s="9"/>
      <c r="S18" s="13"/>
      <c r="T18" s="21"/>
      <c r="U18" s="21"/>
      <c r="V18" s="21"/>
      <c r="W18" s="14"/>
      <c r="X18" s="18"/>
      <c r="Y18" s="18"/>
      <c r="Z18" s="14"/>
      <c r="AA18" s="18"/>
      <c r="AB18" s="20"/>
      <c r="AC18" s="11"/>
      <c r="AD18" s="21"/>
      <c r="AE18" s="21"/>
      <c r="AF18" s="19"/>
      <c r="AG18" s="11"/>
      <c r="AH18" s="26"/>
      <c r="AI18" s="22"/>
    </row>
    <row r="19" spans="1:35" ht="15.75">
      <c r="A19" s="2" t="s">
        <v>0</v>
      </c>
      <c r="B19" s="101">
        <f>SUM(B7:B18)</f>
        <v>71815616</v>
      </c>
      <c r="C19" s="2">
        <f>SUM(C7:C18)</f>
        <v>419061</v>
      </c>
      <c r="D19" s="2">
        <f>SUM(D7:D18)</f>
        <v>72234677</v>
      </c>
      <c r="E19" s="2"/>
      <c r="F19" s="2">
        <f>SUM(F7:F18)</f>
        <v>6505612</v>
      </c>
      <c r="G19" s="4">
        <v>0</v>
      </c>
      <c r="H19" s="2">
        <f>SUM(H7:H18)</f>
        <v>6505612</v>
      </c>
      <c r="I19" s="110">
        <f>SUM(I7:I18)</f>
        <v>78321228</v>
      </c>
      <c r="J19" s="110">
        <f>SUM(J7:J18)</f>
        <v>419061</v>
      </c>
      <c r="K19" s="111">
        <f>SUM(K7:K18)</f>
        <v>78740289</v>
      </c>
      <c r="L19" s="2"/>
      <c r="M19" s="2">
        <f>SUM(M7:M18)</f>
        <v>20206507</v>
      </c>
      <c r="N19" s="2">
        <f>SUM(N7:N18)</f>
        <v>6729486</v>
      </c>
      <c r="O19" s="112">
        <f>SUM(O7:O18)</f>
        <v>26935993</v>
      </c>
      <c r="P19" s="2"/>
      <c r="Q19" s="2">
        <f>SUM(Q7:Q18)</f>
        <v>394092</v>
      </c>
      <c r="R19" s="2">
        <f>SUM(R7:R18)</f>
        <v>103656</v>
      </c>
      <c r="S19" s="2">
        <f>SUM(S7:S18)</f>
        <v>497748</v>
      </c>
      <c r="T19" s="2">
        <f>SUM(T7:T18)</f>
        <v>188540</v>
      </c>
      <c r="U19" s="5">
        <f>SUM(U7:U18)</f>
        <v>2866</v>
      </c>
      <c r="V19" s="5">
        <f>SUM(V7:V18)</f>
        <v>191406</v>
      </c>
      <c r="W19" s="110">
        <f>SUM(W7:W18)</f>
        <v>20789139</v>
      </c>
      <c r="X19" s="110">
        <f>SUM(X7:X18)</f>
        <v>6836008</v>
      </c>
      <c r="Y19" s="110">
        <f>SUM(Y7:Y18)</f>
        <v>27625147</v>
      </c>
      <c r="Z19" s="110">
        <f>SUM(Z7:Z18)</f>
        <v>99110367</v>
      </c>
      <c r="AA19" s="110">
        <f>SUM(AA7:AA18)</f>
        <v>7255069</v>
      </c>
      <c r="AB19" s="34">
        <f>SUM(AB7:AB18)</f>
        <v>106365436</v>
      </c>
      <c r="AC19" s="37"/>
      <c r="AD19" s="2">
        <f>SUM(AD7:AD18)</f>
        <v>1549215</v>
      </c>
      <c r="AE19" s="2">
        <f>SUM(AE7:AE18)</f>
        <v>1395252</v>
      </c>
      <c r="AF19" s="2">
        <f>SUM(AF7:AF18)</f>
        <v>2944467</v>
      </c>
      <c r="AG19" s="2"/>
      <c r="AH19" s="38">
        <f>SUM(AH7:AH18)</f>
        <v>3842</v>
      </c>
      <c r="AI19" s="37"/>
    </row>
    <row r="23" spans="1:35" ht="66" customHeight="1"/>
    <row r="39" spans="34:35" ht="18.75">
      <c r="AH39" s="41"/>
      <c r="AI39" s="41"/>
    </row>
    <row r="40" spans="34:35">
      <c r="AH40" s="1"/>
      <c r="AI40" s="1"/>
    </row>
    <row r="41" spans="34:35">
      <c r="AH41" s="91" t="s">
        <v>5</v>
      </c>
      <c r="AI41" s="66" t="s">
        <v>1</v>
      </c>
    </row>
    <row r="42" spans="34:35">
      <c r="AH42" s="92"/>
      <c r="AI42" s="67"/>
    </row>
    <row r="43" spans="34:35" ht="15.75">
      <c r="AH43" s="39">
        <v>2079</v>
      </c>
      <c r="AI43" s="47"/>
    </row>
    <row r="44" spans="34:35" ht="15.75">
      <c r="AH44" s="39">
        <v>2136</v>
      </c>
      <c r="AI44" s="48">
        <f>AH44/AH43%-100</f>
        <v>2.7417027417027526</v>
      </c>
    </row>
    <row r="45" spans="34:35" ht="15.75">
      <c r="AH45" s="5">
        <v>2294</v>
      </c>
      <c r="AI45" s="48">
        <f t="shared" ref="AI45:AI52" si="0">AH45/AH44%-100</f>
        <v>7.3970037453183579</v>
      </c>
    </row>
    <row r="46" spans="34:35" ht="15.75">
      <c r="AH46" s="38">
        <v>2566</v>
      </c>
      <c r="AI46" s="49">
        <f t="shared" si="0"/>
        <v>11.857018308631211</v>
      </c>
    </row>
    <row r="47" spans="34:35" ht="15.75">
      <c r="AH47" s="38">
        <v>2875</v>
      </c>
      <c r="AI47" s="49">
        <f t="shared" si="0"/>
        <v>12.042088854247851</v>
      </c>
    </row>
    <row r="48" spans="34:35" ht="15.75">
      <c r="AH48" s="38">
        <v>3092</v>
      </c>
      <c r="AI48" s="49">
        <f t="shared" si="0"/>
        <v>7.547826086956519</v>
      </c>
    </row>
    <row r="49" spans="34:35" ht="15.75">
      <c r="AH49" s="38">
        <v>3664</v>
      </c>
      <c r="AI49" s="49">
        <f t="shared" si="0"/>
        <v>18.499353169469586</v>
      </c>
    </row>
    <row r="50" spans="34:35" ht="15.75">
      <c r="AH50" s="16">
        <v>3699</v>
      </c>
      <c r="AI50" s="49">
        <f t="shared" si="0"/>
        <v>0.95524017467248257</v>
      </c>
    </row>
    <row r="51" spans="34:35" ht="15.75">
      <c r="AH51" s="16">
        <v>3764</v>
      </c>
      <c r="AI51" s="50">
        <f t="shared" si="0"/>
        <v>1.7572316842389739</v>
      </c>
    </row>
    <row r="52" spans="34:35">
      <c r="AH52" s="62">
        <v>4062</v>
      </c>
      <c r="AI52" s="63">
        <f t="shared" si="0"/>
        <v>7.9171094580233756</v>
      </c>
    </row>
    <row r="56" spans="34:35">
      <c r="AH56" s="64" t="s">
        <v>5</v>
      </c>
      <c r="AI56" s="66" t="s">
        <v>1</v>
      </c>
    </row>
    <row r="57" spans="34:35">
      <c r="AH57" s="65"/>
      <c r="AI57" s="67"/>
    </row>
    <row r="58" spans="34:35">
      <c r="AH58" s="8">
        <v>290</v>
      </c>
      <c r="AI58" s="51" t="e">
        <f t="shared" ref="AI58:AI61" si="1">(AH58-AH57)/AH57*100</f>
        <v>#DIV/0!</v>
      </c>
    </row>
    <row r="59" spans="34:35">
      <c r="AH59" s="52">
        <v>271</v>
      </c>
      <c r="AI59" s="53">
        <f t="shared" si="1"/>
        <v>-6.5517241379310347</v>
      </c>
    </row>
    <row r="60" spans="34:35">
      <c r="AH60" s="35">
        <v>318</v>
      </c>
      <c r="AI60" s="54">
        <f t="shared" si="1"/>
        <v>17.343173431734318</v>
      </c>
    </row>
    <row r="61" spans="34:35">
      <c r="AH61" s="35">
        <v>326</v>
      </c>
      <c r="AI61" s="55">
        <f t="shared" si="1"/>
        <v>2.5157232704402519</v>
      </c>
    </row>
    <row r="62" spans="34:35">
      <c r="AH62" s="35">
        <v>347</v>
      </c>
      <c r="AI62" s="36">
        <f>(AH62-AH61)/AH61*100</f>
        <v>6.4417177914110431</v>
      </c>
    </row>
    <row r="63" spans="34:35">
      <c r="AH63" s="35">
        <v>372</v>
      </c>
      <c r="AI63" s="36">
        <f t="shared" ref="AI63:AI69" si="2">(AH63-AH62)/AH62*100</f>
        <v>7.2046109510086458</v>
      </c>
    </row>
    <row r="64" spans="34:35">
      <c r="AH64" s="26">
        <v>368</v>
      </c>
      <c r="AI64" s="36">
        <f t="shared" si="2"/>
        <v>-1.0752688172043012</v>
      </c>
    </row>
    <row r="65" spans="34:35">
      <c r="AH65" s="52">
        <v>356</v>
      </c>
      <c r="AI65" s="36">
        <f t="shared" si="2"/>
        <v>-3.2608695652173911</v>
      </c>
    </row>
    <row r="66" spans="34:35">
      <c r="AH66" s="52">
        <v>376</v>
      </c>
      <c r="AI66" s="36">
        <f t="shared" si="2"/>
        <v>5.6179775280898872</v>
      </c>
    </row>
    <row r="67" spans="34:35">
      <c r="AH67" s="8">
        <v>396</v>
      </c>
      <c r="AI67" s="51">
        <f t="shared" si="2"/>
        <v>5.3191489361702127</v>
      </c>
    </row>
    <row r="68" spans="34:35">
      <c r="AH68" s="35">
        <v>337</v>
      </c>
      <c r="AI68" s="51">
        <f t="shared" si="2"/>
        <v>-14.898989898989898</v>
      </c>
    </row>
    <row r="69" spans="34:35">
      <c r="AH69" s="35">
        <v>305</v>
      </c>
      <c r="AI69" s="51">
        <f t="shared" si="2"/>
        <v>-9.4955489614243334</v>
      </c>
    </row>
    <row r="70" spans="34:35" ht="15.75">
      <c r="AH70" s="61">
        <f>SUM(AH58:AH69)</f>
        <v>4062</v>
      </c>
      <c r="AI70" s="37"/>
    </row>
    <row r="101" ht="20.25" customHeight="1"/>
  </sheetData>
  <mergeCells count="24">
    <mergeCell ref="A5:A6"/>
    <mergeCell ref="B5:D5"/>
    <mergeCell ref="E5:E6"/>
    <mergeCell ref="F5:H5"/>
    <mergeCell ref="I5:K5"/>
    <mergeCell ref="L5:L6"/>
    <mergeCell ref="A2:AG2"/>
    <mergeCell ref="AG5:AG6"/>
    <mergeCell ref="AH5:AH6"/>
    <mergeCell ref="AI5:AI6"/>
    <mergeCell ref="M5:O5"/>
    <mergeCell ref="P5:P6"/>
    <mergeCell ref="Q5:S5"/>
    <mergeCell ref="T5:V5"/>
    <mergeCell ref="W5:Y5"/>
    <mergeCell ref="Z5:AB5"/>
    <mergeCell ref="AH41:AH42"/>
    <mergeCell ref="AI41:AI42"/>
    <mergeCell ref="AI3:AI4"/>
    <mergeCell ref="AH3:AH4"/>
    <mergeCell ref="AC5:AC6"/>
    <mergeCell ref="AD5:AF5"/>
    <mergeCell ref="AH56:AH57"/>
    <mergeCell ref="AI56:AI57"/>
  </mergeCells>
  <pageMargins left="0.7" right="0.7" top="0.75" bottom="0.75" header="0.3" footer="0.3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"/>
  <sheetViews>
    <sheetView workbookViewId="0">
      <selection sqref="A1:AI15"/>
    </sheetView>
  </sheetViews>
  <sheetFormatPr defaultRowHeight="15"/>
  <cols>
    <col min="1" max="1" width="13.85546875" customWidth="1"/>
    <col min="2" max="2" width="14.7109375" customWidth="1"/>
    <col min="3" max="3" width="13.5703125" customWidth="1"/>
    <col min="4" max="4" width="16" customWidth="1"/>
    <col min="5" max="5" width="10.42578125" customWidth="1"/>
    <col min="6" max="6" width="11.28515625" customWidth="1"/>
    <col min="7" max="7" width="6.140625" customWidth="1"/>
    <col min="9" max="9" width="10.7109375" customWidth="1"/>
    <col min="11" max="11" width="10.85546875" customWidth="1"/>
    <col min="13" max="13" width="12.7109375" customWidth="1"/>
    <col min="23" max="23" width="11.28515625" customWidth="1"/>
    <col min="25" max="25" width="11" customWidth="1"/>
    <col min="26" max="26" width="12.85546875" customWidth="1"/>
    <col min="28" max="28" width="12.5703125" customWidth="1"/>
  </cols>
  <sheetData>
    <row r="4" ht="18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F5" sqref="F5"/>
    </sheetView>
  </sheetViews>
  <sheetFormatPr defaultRowHeight="15"/>
  <cols>
    <col min="1" max="1" width="11.42578125" customWidth="1"/>
    <col min="2" max="2" width="13.7109375" customWidth="1"/>
    <col min="3" max="3" width="12.42578125" customWidth="1"/>
    <col min="4" max="4" width="21.7109375" customWidth="1"/>
    <col min="5" max="5" width="9.85546875" customWidth="1"/>
    <col min="6" max="6" width="18.28515625" customWidth="1"/>
    <col min="7" max="7" width="16.140625" customWidth="1"/>
    <col min="8" max="8" width="15" customWidth="1"/>
    <col min="9" max="9" width="11.42578125" customWidth="1"/>
    <col min="10" max="10" width="12.5703125" customWidth="1"/>
  </cols>
  <sheetData>
    <row r="1" spans="1:8" ht="21">
      <c r="C1" s="60"/>
      <c r="D1" s="60"/>
      <c r="E1" s="60"/>
      <c r="F1" s="60"/>
      <c r="G1" s="60"/>
      <c r="H1" s="60"/>
    </row>
    <row r="3" spans="1:8" ht="15.75">
      <c r="A3" s="59"/>
      <c r="B3" s="58"/>
      <c r="C3" s="58"/>
      <c r="D3" s="58"/>
    </row>
    <row r="5" spans="1:8" ht="92.25" customHeight="1"/>
    <row r="6" spans="1:8" ht="40.5" customHeight="1">
      <c r="D6" s="57"/>
    </row>
  </sheetData>
  <pageMargins left="0.7" right="0.7" top="0.75" bottom="0.75" header="0.3" footer="0.3"/>
  <pageSetup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C15"/>
  <sheetViews>
    <sheetView workbookViewId="0">
      <selection activeCell="B8" sqref="B8"/>
    </sheetView>
  </sheetViews>
  <sheetFormatPr defaultRowHeight="15"/>
  <cols>
    <col min="1" max="1" width="28.85546875" customWidth="1"/>
    <col min="2" max="2" width="17.7109375" customWidth="1"/>
    <col min="3" max="10" width="43.140625" customWidth="1"/>
  </cols>
  <sheetData>
    <row r="2" spans="3:3" ht="23.25" customHeight="1"/>
    <row r="3" spans="3:3" ht="31.5" customHeight="1"/>
    <row r="4" spans="3:3" ht="45" customHeight="1"/>
    <row r="5" spans="3:3" ht="46.5" customHeight="1"/>
    <row r="7" spans="3:3" ht="9.75" customHeight="1"/>
    <row r="10" spans="3:3" ht="37.5" customHeight="1"/>
    <row r="15" spans="3:3">
      <c r="C15" s="56"/>
    </row>
  </sheetData>
  <pageMargins left="0.7" right="0.7" top="0.75" bottom="0.7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2021-12-01T08:15:41Z</dcterms:modified>
</cp:coreProperties>
</file>