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515"/>
  </bookViews>
  <sheets>
    <sheet name="Sheet1" sheetId="1" r:id="rId1"/>
  </sheets>
  <definedNames>
    <definedName name="_xlnm.Print_Area" localSheetId="0">Sheet1!$A$1:$AI$51</definedName>
  </definedNames>
  <calcPr calcId="124519"/>
</workbook>
</file>

<file path=xl/calcChain.xml><?xml version="1.0" encoding="utf-8"?>
<calcChain xmlns="http://schemas.openxmlformats.org/spreadsheetml/2006/main">
  <c r="P21" i="1"/>
  <c r="J51" l="1"/>
  <c r="G26" l="1"/>
  <c r="J12" l="1"/>
  <c r="J13"/>
  <c r="C22" l="1"/>
  <c r="G24" l="1"/>
  <c r="G25"/>
  <c r="G27"/>
  <c r="D13" l="1"/>
  <c r="D21" l="1"/>
  <c r="G12" l="1"/>
  <c r="G13"/>
  <c r="G14"/>
  <c r="G15"/>
  <c r="G16"/>
  <c r="G17"/>
  <c r="G18"/>
  <c r="G19"/>
  <c r="G20"/>
  <c r="G21"/>
  <c r="D14" l="1"/>
  <c r="D15" l="1"/>
  <c r="D16"/>
  <c r="B22" l="1"/>
  <c r="D12" l="1"/>
  <c r="D17"/>
  <c r="D18"/>
  <c r="D19"/>
  <c r="D20"/>
  <c r="E51" l="1"/>
  <c r="F51"/>
  <c r="K51"/>
  <c r="I28" l="1"/>
  <c r="H28"/>
  <c r="F28"/>
  <c r="G28" s="1"/>
  <c r="C28"/>
  <c r="B28"/>
  <c r="J27"/>
  <c r="D27"/>
  <c r="J26"/>
  <c r="D26"/>
  <c r="J25"/>
  <c r="D25"/>
  <c r="J24"/>
  <c r="D24"/>
  <c r="J23"/>
  <c r="G23"/>
  <c r="D23"/>
  <c r="I22"/>
  <c r="H22"/>
  <c r="F22"/>
  <c r="E22"/>
  <c r="E29" s="1"/>
  <c r="J21"/>
  <c r="J20"/>
  <c r="K20" s="1"/>
  <c r="J19"/>
  <c r="J18"/>
  <c r="J17"/>
  <c r="J16"/>
  <c r="J15"/>
  <c r="J14"/>
  <c r="K26" l="1"/>
  <c r="C32"/>
  <c r="H29"/>
  <c r="K24"/>
  <c r="K25"/>
  <c r="K17"/>
  <c r="K18"/>
  <c r="K19"/>
  <c r="I29"/>
  <c r="K27"/>
  <c r="K23"/>
  <c r="F29"/>
  <c r="K15"/>
  <c r="K16"/>
  <c r="J22"/>
  <c r="K13"/>
  <c r="C29"/>
  <c r="J28"/>
  <c r="K12"/>
  <c r="K14"/>
  <c r="G22"/>
  <c r="G29" s="1"/>
  <c r="K21"/>
  <c r="D28"/>
  <c r="D22"/>
  <c r="B29"/>
  <c r="C31" l="1"/>
  <c r="C33" s="1"/>
  <c r="K28"/>
  <c r="J29"/>
  <c r="D29"/>
  <c r="K22"/>
  <c r="K29" l="1"/>
</calcChain>
</file>

<file path=xl/sharedStrings.xml><?xml version="1.0" encoding="utf-8"?>
<sst xmlns="http://schemas.openxmlformats.org/spreadsheetml/2006/main" count="168" uniqueCount="121">
  <si>
    <t xml:space="preserve"> </t>
  </si>
  <si>
    <t>COMMODITY</t>
  </si>
  <si>
    <t>AT OUTER ANCHORAGE</t>
  </si>
  <si>
    <t>AT R M &amp; SPL.BERTH</t>
  </si>
  <si>
    <t>AT  MAIN  JETTIES</t>
  </si>
  <si>
    <t>TOTAL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</si>
  <si>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</si>
  <si>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</si>
  <si>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</si>
  <si>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</si>
  <si>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</si>
  <si>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</si>
  <si>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</si>
  <si>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</si>
  <si>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</si>
  <si>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</si>
  <si>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</si>
  <si>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</si>
  <si>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</si>
  <si>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</si>
  <si>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</si>
  <si>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</si>
  <si>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</si>
  <si>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</si>
  <si>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</si>
  <si>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</si>
  <si>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>OIL TANKER</t>
  </si>
  <si>
    <t>TOTAL  HANDLING</t>
  </si>
  <si>
    <t>WORKABLE VSSL.</t>
  </si>
  <si>
    <t>CONTAINER DESPATCHED TO ICD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</si>
  <si>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</si>
  <si>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</si>
  <si>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</si>
  <si>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</si>
  <si>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</si>
  <si>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</si>
  <si>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</si>
  <si>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</si>
  <si>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</si>
  <si>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</si>
  <si>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</si>
  <si>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</si>
  <si>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                            NOT  WORKING VESSELS AT OUTER ANCHORAGE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</si>
  <si>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</si>
  <si>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</si>
  <si>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</si>
  <si>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</si>
  <si>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</si>
  <si>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</si>
  <si>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</si>
  <si>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</si>
  <si>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</si>
  <si>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</si>
  <si>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>NOS</t>
  </si>
  <si>
    <t xml:space="preserve"> T I M E</t>
  </si>
  <si>
    <t>I I)  LAST 24 HRS.CALLED  VESSELS :</t>
  </si>
  <si>
    <t xml:space="preserve">III)  VESSELS OUTGOING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</si>
  <si>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</si>
  <si>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</si>
  <si>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</si>
  <si>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</si>
  <si>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</si>
  <si>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</si>
  <si>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REC. FROM VESSEL</t>
  </si>
  <si>
    <t>SHIPPED TO VESSEL.</t>
  </si>
  <si>
    <t>REC. FROM ICD(DHAKA)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</si>
  <si>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</si>
  <si>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</si>
  <si>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</si>
  <si>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</si>
  <si>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</si>
  <si>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>XLS//24 Hrs Handling//Sheet-1//P-01.</t>
  </si>
  <si>
    <t>ATTACHED/NAVY SHIP</t>
  </si>
  <si>
    <t>LOAD CONT. DESPATCHED.(TO DEPOT)</t>
  </si>
  <si>
    <t>LOAD CONT. REC.(FROM DEPOT)</t>
  </si>
  <si>
    <t xml:space="preserve">  </t>
  </si>
  <si>
    <t xml:space="preserve">                  </t>
  </si>
  <si>
    <t xml:space="preserve">IV) VESSELS INCOMMING ON DATE 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</si>
  <si>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</si>
  <si>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I) LAST 24 HRS. SAILED VESSELS:</t>
  </si>
  <si>
    <t xml:space="preserve">                                                                                                                         </t>
  </si>
  <si>
    <t>E) CONTAINER LYING POSITION IN PORT.</t>
  </si>
  <si>
    <t xml:space="preserve"> G)  VEHICLES  PARTICULARS :</t>
  </si>
  <si>
    <t>Chittagong Port Authority</t>
  </si>
  <si>
    <t>REPAIR /IDLE/BALLAST</t>
  </si>
  <si>
    <t xml:space="preserve">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</si>
  <si>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</si>
  <si>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OFFICE OF THE DIRECTOR ( TRAFFIC )</t>
  </si>
  <si>
    <t xml:space="preserve">                          C H I T T A G O N G   P O R T  A U T H O R I T Y </t>
  </si>
  <si>
    <t xml:space="preserve">                                                                                                   </t>
  </si>
  <si>
    <t xml:space="preserve">   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</si>
  <si>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</si>
  <si>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</si>
  <si>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>For Director ( Traffic )</t>
  </si>
  <si>
    <t>CCT-2</t>
  </si>
  <si>
    <t>375</t>
  </si>
  <si>
    <t>X</t>
  </si>
  <si>
    <t>1030</t>
  </si>
  <si>
    <t>11/05/2024</t>
  </si>
  <si>
    <t>02</t>
  </si>
  <si>
    <t>1177</t>
  </si>
  <si>
    <t>08</t>
  </si>
  <si>
    <t>1200</t>
  </si>
  <si>
    <t>01</t>
  </si>
  <si>
    <t>5, 12</t>
  </si>
  <si>
    <t>D)  VACANT BERTH : 03</t>
  </si>
  <si>
    <t xml:space="preserve">              VESSELS  PARTICULARS &amp;  CONTAINER   LYING  POSITION CLOSING AT 0800 Hrs. ON 12/05/2024</t>
  </si>
  <si>
    <t>12/05/2024</t>
  </si>
  <si>
    <t>0</t>
  </si>
  <si>
    <t>READY:-CONT/11(NB-11),GI/0 ,TANK/, FERT/,FOOD/ W/ForLightering-C/C-/01</t>
  </si>
  <si>
    <t>W/For Docu :-GI/03, FOOD/04, FERTI/0, SUGAR/02 , SALT/0, TANK/06</t>
  </si>
  <si>
    <t>09</t>
  </si>
  <si>
    <t>03</t>
  </si>
  <si>
    <t>1100</t>
  </si>
  <si>
    <t>1230</t>
  </si>
  <si>
    <t>188</t>
  </si>
  <si>
    <t>57</t>
  </si>
  <si>
    <t>230</t>
  </si>
  <si>
    <t>8978</t>
  </si>
  <si>
    <t>614</t>
  </si>
  <si>
    <t>1526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</si>
</sst>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Border="1"/>
    <xf numFmtId="0" fontId="2" fillId="6" borderId="18" xfId="0" applyFont="1" applyFill="1" applyBorder="1"/>
    <xf numFmtId="0" fontId="2" fillId="6" borderId="27" xfId="0" applyFont="1" applyFill="1" applyBorder="1"/>
    <xf numFmtId="0" fontId="2" fillId="6" borderId="30" xfId="0" applyFont="1" applyFill="1" applyBorder="1"/>
    <xf numFmtId="0" fontId="0" fillId="0" borderId="8" xfId="0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0" borderId="7" xfId="0" applyFont="1" applyBorder="1"/>
    <xf numFmtId="0" fontId="1" fillId="7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7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/>
    <xf numFmtId="0" fontId="1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1" fillId="0" borderId="3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7" borderId="27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49" fontId="1" fillId="5" borderId="3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/>
    </xf>
    <xf numFmtId="0" fontId="1" fillId="0" borderId="0" xfId="0" applyFont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6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0" xfId="0" applyNumberFormat="1" applyFont="1" applyBorder="1"/>
    <xf numFmtId="49" fontId="1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32" xfId="0" applyFont="1" applyBorder="1"/>
    <xf numFmtId="0" fontId="1" fillId="2" borderId="2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7" borderId="40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49" fontId="1" fillId="0" borderId="7" xfId="0" applyNumberFormat="1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2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1" fillId="0" borderId="0" xfId="0" applyFont="1"/>
    <xf numFmtId="0" fontId="10" fillId="0" borderId="1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49" fontId="1" fillId="7" borderId="11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0" fontId="5" fillId="5" borderId="0" xfId="0" applyFont="1" applyFill="1"/>
    <xf numFmtId="4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0" fillId="0" borderId="46" xfId="0" applyNumberFormat="1" applyFont="1" applyBorder="1" applyAlignment="1">
      <alignment horizontal="left" vertical="center"/>
    </xf>
    <xf numFmtId="49" fontId="10" fillId="0" borderId="29" xfId="0" applyNumberFormat="1" applyFont="1" applyBorder="1" applyAlignment="1">
      <alignment horizontal="left" vertical="center"/>
    </xf>
    <xf numFmtId="49" fontId="10" fillId="0" borderId="39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7</xdr:col>
      <xdr:colOff>9525</xdr:colOff>
      <xdr:row>22</xdr:row>
      <xdr:rowOff>0</xdr:rowOff>
    </xdr:from>
    <xdr:to>
      <xdr:col>7</xdr:col>
      <xdr:colOff>581025</xdr:colOff>
      <xdr:row>26</xdr:row>
      <xdr:rowOff>142875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 flipH="1">
          <a:off x="4810125" y="4152900"/>
          <a:ext cx="57150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57149</xdr:colOff>
      <xdr:row>22</xdr:row>
      <xdr:rowOff>9525</xdr:rowOff>
    </xdr:from>
    <xdr:to>
      <xdr:col>2</xdr:col>
      <xdr:colOff>9524</xdr:colOff>
      <xdr:row>26</xdr:row>
      <xdr:rowOff>171450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H="1">
          <a:off x="1495424" y="4305300"/>
          <a:ext cx="72390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 flipH="1">
          <a:off x="2990850" y="4076700"/>
          <a:ext cx="60007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19050</xdr:rowOff>
    </xdr:from>
    <xdr:to>
      <xdr:col>7</xdr:col>
      <xdr:colOff>571499</xdr:colOff>
      <xdr:row>26</xdr:row>
      <xdr:rowOff>152399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>
          <a:off x="4810124" y="4171950"/>
          <a:ext cx="561975" cy="933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217163</xdr:colOff>
      <xdr:row>33</xdr:row>
      <xdr:rowOff>116206</xdr:rowOff>
    </xdr:from>
    <xdr:to>
      <xdr:col>21</xdr:col>
      <xdr:colOff>262882</xdr:colOff>
      <xdr:row>33</xdr:row>
      <xdr:rowOff>161925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16771613" y="6650356"/>
          <a:ext cx="45719" cy="457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 flipH="1">
          <a:off x="2990850" y="4076700"/>
          <a:ext cx="60007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42901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7</xdr:col>
      <xdr:colOff>9525</xdr:colOff>
      <xdr:row>22</xdr:row>
      <xdr:rowOff>0</xdr:rowOff>
    </xdr:from>
    <xdr:to>
      <xdr:col>7</xdr:col>
      <xdr:colOff>581025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4810125" y="4152900"/>
          <a:ext cx="57150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 flipV="1">
          <a:off x="17506950" y="6581775"/>
          <a:ext cx="45719" cy="457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>
          <a:off x="2990850" y="4076700"/>
          <a:ext cx="60007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 bwMode="auto">
        <a:xfrm>
          <a:off x="1352550" y="47625"/>
          <a:ext cx="7115175" cy="361950"/>
        </a:xfrm>
        <a:prstGeom prst="rect">
          <a:avLst/>
        </a:prstGeom>
        <a:extLst>
          <a:ext uri="{AF507438-7753-43E0-B8FC-AC1667EBCBE1}"/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A T   A    G  L  A  N  C  E</a:t>
          </a: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 bwMode="auto">
        <a:xfrm flipH="1">
          <a:off x="22993347" y="5915024"/>
          <a:ext cx="1076327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21</xdr:row>
      <xdr:rowOff>123825</xdr:rowOff>
    </xdr:from>
    <xdr:to>
      <xdr:col>5</xdr:col>
      <xdr:colOff>9525</xdr:colOff>
      <xdr:row>26</xdr:row>
      <xdr:rowOff>133350</xdr:rowOff>
    </xdr:to>
    <xdr:sp macro="" textlink="">
      <xdr:nvSpPr>
        <xdr:cNvPr id="20" name="Line 15"/>
        <xdr:cNvSpPr>
          <a:spLocks noChangeShapeType="1"/>
        </xdr:cNvSpPr>
      </xdr:nvSpPr>
      <xdr:spPr bwMode="auto">
        <a:xfrm flipH="1">
          <a:off x="3751295" y="4322601"/>
          <a:ext cx="602796" cy="1030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219075"/>
          <a:ext cx="752475" cy="676276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F1" workbookViewId="0">
      <selection activeCell="S17" sqref="S17"/>
    </sheetView>
  </sheetViews>
  <sheetFormatPr defaultRowHeight="15"/>
  <cols>
    <col min="1" max="1" width="24.28515625" customWidth="1"/>
    <col min="2" max="3" width="11.5703125" customWidth="1"/>
    <col min="4" max="4" width="10.42578125" customWidth="1"/>
    <col min="8" max="8" width="10.28515625" customWidth="1"/>
    <col min="9" max="9" width="15.85546875" customWidth="1"/>
    <col min="10" max="10" width="9.85546875" customWidth="1"/>
    <col min="11" max="11" width="15.42578125" customWidth="1"/>
    <col min="12" max="12" width="2.140625" customWidth="1"/>
    <col min="13" max="13" width="11.7109375" customWidth="1"/>
    <col min="14" max="14" width="23.5703125" customWidth="1"/>
    <col min="15" max="15" width="12.5703125" customWidth="1"/>
    <col min="16" max="16" width="15.85546875" customWidth="1"/>
  </cols>
  <sheetData>
    <row r="1" spans="1:18">
      <c r="A1" s="2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1"/>
      <c r="O1" s="21"/>
      <c r="P1" s="21"/>
    </row>
    <row r="2" spans="1:18">
      <c r="A2" s="2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1"/>
      <c r="O2" s="21"/>
      <c r="P2" s="21"/>
    </row>
    <row r="3" spans="1:18">
      <c r="A3" s="21"/>
      <c r="B3" s="1"/>
      <c r="C3" s="1"/>
      <c r="D3" s="22" t="s">
        <v>88</v>
      </c>
      <c r="E3" s="22"/>
      <c r="F3" s="22"/>
      <c r="G3" s="22"/>
      <c r="H3" s="22"/>
      <c r="I3" s="1"/>
      <c r="J3" s="1"/>
      <c r="K3" s="1"/>
      <c r="L3" s="21"/>
      <c r="M3" s="21"/>
      <c r="N3" s="21"/>
      <c r="O3" s="21"/>
      <c r="P3" s="21"/>
    </row>
    <row r="4" spans="1:18">
      <c r="A4" s="21"/>
      <c r="B4" s="1"/>
      <c r="C4" s="1"/>
      <c r="D4" s="171" t="s">
        <v>87</v>
      </c>
      <c r="E4" s="171"/>
      <c r="F4" s="171"/>
      <c r="G4" s="171"/>
      <c r="H4" s="171"/>
      <c r="I4" s="171"/>
      <c r="J4" s="1"/>
      <c r="K4" s="1"/>
      <c r="L4" s="21"/>
      <c r="M4" s="21"/>
      <c r="N4" s="21"/>
      <c r="O4" s="23"/>
      <c r="P4" s="24" t="s">
        <v>0</v>
      </c>
    </row>
    <row r="5" spans="1:18">
      <c r="A5" s="21"/>
      <c r="B5" s="174" t="s">
        <v>106</v>
      </c>
      <c r="C5" s="174"/>
      <c r="D5" s="174"/>
      <c r="E5" s="174"/>
      <c r="F5" s="174"/>
      <c r="G5" s="174"/>
      <c r="H5" s="174"/>
      <c r="I5" s="174"/>
      <c r="J5" s="174"/>
      <c r="K5" s="174"/>
      <c r="L5" s="21"/>
      <c r="M5" s="25"/>
      <c r="N5" s="26"/>
      <c r="O5" s="24" t="s">
        <v>76</v>
      </c>
      <c r="P5" s="21"/>
    </row>
    <row r="6" spans="1:18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21"/>
      <c r="M6" s="21"/>
      <c r="N6" s="21" t="s">
        <v>0</v>
      </c>
      <c r="O6" s="21"/>
      <c r="P6" s="21"/>
    </row>
    <row r="7" spans="1:18">
      <c r="A7" s="25"/>
      <c r="B7" s="27"/>
      <c r="C7" s="28"/>
      <c r="D7" s="28"/>
      <c r="E7" s="28"/>
      <c r="F7" s="28"/>
      <c r="G7" s="28"/>
      <c r="H7" s="28"/>
      <c r="I7" s="28"/>
      <c r="J7" s="25"/>
      <c r="K7" s="25"/>
      <c r="L7" s="24"/>
      <c r="M7" s="21"/>
      <c r="N7" s="21"/>
      <c r="O7" s="21"/>
      <c r="P7" s="21"/>
    </row>
    <row r="8" spans="1:18" ht="16.5" thickBot="1">
      <c r="A8" s="1" t="s">
        <v>91</v>
      </c>
      <c r="B8" s="27"/>
      <c r="C8" s="27"/>
      <c r="D8" s="27"/>
      <c r="E8" s="27"/>
      <c r="F8" s="29"/>
      <c r="G8" s="29"/>
      <c r="H8" s="29"/>
      <c r="I8" s="29"/>
      <c r="J8" s="21"/>
      <c r="K8" s="21"/>
      <c r="L8" s="21"/>
      <c r="M8" s="24"/>
      <c r="N8" s="21"/>
      <c r="O8" s="21"/>
      <c r="P8" s="21"/>
    </row>
    <row r="9" spans="1:18" ht="15.75" thickBot="1">
      <c r="A9" s="30" t="s">
        <v>1</v>
      </c>
      <c r="B9" s="214" t="s">
        <v>2</v>
      </c>
      <c r="C9" s="215"/>
      <c r="D9" s="216"/>
      <c r="E9" s="217" t="s">
        <v>3</v>
      </c>
      <c r="F9" s="215"/>
      <c r="G9" s="218"/>
      <c r="H9" s="219" t="s">
        <v>4</v>
      </c>
      <c r="I9" s="220"/>
      <c r="J9" s="220"/>
      <c r="K9" s="31" t="s">
        <v>5</v>
      </c>
      <c r="L9" s="1"/>
      <c r="M9" s="172" t="s">
        <v>81</v>
      </c>
      <c r="N9" s="172"/>
      <c r="O9" s="172"/>
      <c r="P9" s="173"/>
    </row>
    <row r="10" spans="1:18" ht="15" customHeight="1" thickBot="1">
      <c r="A10" s="32" t="s">
        <v>6</v>
      </c>
      <c r="B10" s="205" t="s">
        <v>7</v>
      </c>
      <c r="C10" s="175" t="s">
        <v>8</v>
      </c>
      <c r="D10" s="203" t="s">
        <v>5</v>
      </c>
      <c r="E10" s="205" t="s">
        <v>7</v>
      </c>
      <c r="F10" s="175" t="s">
        <v>8</v>
      </c>
      <c r="G10" s="175" t="s">
        <v>5</v>
      </c>
      <c r="H10" s="205" t="s">
        <v>7</v>
      </c>
      <c r="I10" s="175" t="s">
        <v>8</v>
      </c>
      <c r="J10" s="201" t="s">
        <v>5</v>
      </c>
      <c r="K10" s="175" t="s">
        <v>9</v>
      </c>
      <c r="L10" s="1"/>
      <c r="M10" s="194" t="s">
        <v>10</v>
      </c>
      <c r="N10" s="195"/>
      <c r="O10" s="33" t="s">
        <v>11</v>
      </c>
      <c r="P10" s="33" t="s">
        <v>11</v>
      </c>
    </row>
    <row r="11" spans="1:18" ht="15.75" thickBot="1">
      <c r="A11" s="32" t="s">
        <v>12</v>
      </c>
      <c r="B11" s="206"/>
      <c r="C11" s="176"/>
      <c r="D11" s="204"/>
      <c r="E11" s="206"/>
      <c r="F11" s="176"/>
      <c r="G11" s="176"/>
      <c r="H11" s="206"/>
      <c r="I11" s="176"/>
      <c r="J11" s="202"/>
      <c r="K11" s="176"/>
      <c r="L11" s="1"/>
      <c r="M11" s="196"/>
      <c r="N11" s="197"/>
      <c r="O11" s="34" t="s">
        <v>98</v>
      </c>
      <c r="P11" s="34" t="s">
        <v>107</v>
      </c>
    </row>
    <row r="12" spans="1:18" ht="15.75" thickBot="1">
      <c r="A12" s="35" t="s">
        <v>13</v>
      </c>
      <c r="B12" s="36"/>
      <c r="C12" s="37">
        <v>11</v>
      </c>
      <c r="D12" s="38">
        <f t="shared" ref="D12:D21" si="0">SUM(B12:C12)</f>
        <v>11</v>
      </c>
      <c r="E12" s="39"/>
      <c r="F12" s="40"/>
      <c r="G12" s="41">
        <f>SUM(E12:F12)</f>
        <v>0</v>
      </c>
      <c r="H12" s="40">
        <v>12</v>
      </c>
      <c r="I12" s="40"/>
      <c r="J12" s="42">
        <f t="shared" ref="J12:J21" si="1">SUM(H12:I12)</f>
        <v>12</v>
      </c>
      <c r="K12" s="43">
        <f t="shared" ref="K12:K19" si="2">D12+G12+J12</f>
        <v>23</v>
      </c>
      <c r="L12" s="1"/>
      <c r="M12" s="177">
        <v>53518</v>
      </c>
      <c r="N12" s="178"/>
      <c r="O12" s="165">
        <v>37918</v>
      </c>
      <c r="P12" s="44">
        <v>39457</v>
      </c>
      <c r="R12" t="s">
        <v>78</v>
      </c>
    </row>
    <row r="13" spans="1:18">
      <c r="A13" s="45" t="s">
        <v>14</v>
      </c>
      <c r="B13" s="46">
        <v>12</v>
      </c>
      <c r="C13" s="47">
        <v>3</v>
      </c>
      <c r="D13" s="38">
        <f t="shared" si="0"/>
        <v>15</v>
      </c>
      <c r="E13" s="48"/>
      <c r="F13" s="47"/>
      <c r="G13" s="41">
        <f>SUM(E13:F13)</f>
        <v>0</v>
      </c>
      <c r="H13" s="47">
        <v>4</v>
      </c>
      <c r="I13" s="47"/>
      <c r="J13" s="42">
        <f t="shared" si="1"/>
        <v>4</v>
      </c>
      <c r="K13" s="47">
        <f t="shared" si="2"/>
        <v>19</v>
      </c>
      <c r="L13" s="1"/>
      <c r="M13" s="25"/>
      <c r="N13" s="25"/>
      <c r="O13" s="25"/>
      <c r="P13" s="25"/>
    </row>
    <row r="14" spans="1:18" ht="15.75" thickBot="1">
      <c r="A14" s="45" t="s">
        <v>15</v>
      </c>
      <c r="B14" s="46">
        <v>9</v>
      </c>
      <c r="C14" s="47">
        <v>4</v>
      </c>
      <c r="D14" s="49">
        <f>B14+C14</f>
        <v>13</v>
      </c>
      <c r="E14" s="50"/>
      <c r="F14" s="47"/>
      <c r="G14" s="51">
        <f t="shared" ref="G14:G20" si="3">SUM(E14:F14)</f>
        <v>0</v>
      </c>
      <c r="H14" s="47"/>
      <c r="I14" s="47"/>
      <c r="J14" s="42">
        <f t="shared" si="1"/>
        <v>0</v>
      </c>
      <c r="K14" s="47">
        <f t="shared" si="2"/>
        <v>13</v>
      </c>
      <c r="L14" s="1"/>
      <c r="M14" s="52"/>
      <c r="N14" s="1"/>
      <c r="O14" s="52"/>
      <c r="P14" s="52"/>
    </row>
    <row r="15" spans="1:18" ht="15.75" thickBot="1">
      <c r="A15" s="45" t="s">
        <v>16</v>
      </c>
      <c r="B15" s="46"/>
      <c r="C15" s="47"/>
      <c r="D15" s="53">
        <f t="shared" si="0"/>
        <v>0</v>
      </c>
      <c r="E15" s="50"/>
      <c r="F15" s="47"/>
      <c r="G15" s="51">
        <f t="shared" si="3"/>
        <v>0</v>
      </c>
      <c r="H15" s="47"/>
      <c r="I15" s="47"/>
      <c r="J15" s="42">
        <f t="shared" si="1"/>
        <v>0</v>
      </c>
      <c r="K15" s="47">
        <f t="shared" si="2"/>
        <v>0</v>
      </c>
      <c r="L15" s="1"/>
      <c r="M15" s="187" t="s">
        <v>17</v>
      </c>
      <c r="N15" s="188"/>
      <c r="O15" s="34" t="s">
        <v>98</v>
      </c>
      <c r="P15" s="34" t="s">
        <v>107</v>
      </c>
    </row>
    <row r="16" spans="1:18" ht="15.75" thickBot="1">
      <c r="A16" s="45" t="s">
        <v>18</v>
      </c>
      <c r="B16" s="46">
        <v>18</v>
      </c>
      <c r="C16" s="47">
        <v>1</v>
      </c>
      <c r="D16" s="53">
        <f t="shared" si="0"/>
        <v>19</v>
      </c>
      <c r="E16" s="50"/>
      <c r="F16" s="47"/>
      <c r="G16" s="51">
        <f t="shared" si="3"/>
        <v>0</v>
      </c>
      <c r="H16" s="47">
        <v>1</v>
      </c>
      <c r="I16" s="47"/>
      <c r="J16" s="53">
        <f t="shared" si="1"/>
        <v>1</v>
      </c>
      <c r="K16" s="47">
        <f t="shared" si="2"/>
        <v>20</v>
      </c>
      <c r="L16" s="1"/>
      <c r="M16" s="168" t="s">
        <v>19</v>
      </c>
      <c r="N16" s="169"/>
      <c r="O16" s="165">
        <v>3552</v>
      </c>
      <c r="P16" s="165">
        <v>3771</v>
      </c>
    </row>
    <row r="17" spans="1:19" ht="15.75" thickBot="1">
      <c r="A17" s="45" t="s">
        <v>20</v>
      </c>
      <c r="B17" s="46">
        <v>1</v>
      </c>
      <c r="C17" s="47">
        <v>2</v>
      </c>
      <c r="D17" s="53">
        <f t="shared" si="0"/>
        <v>3</v>
      </c>
      <c r="E17" s="50"/>
      <c r="F17" s="47"/>
      <c r="G17" s="51">
        <f t="shared" si="3"/>
        <v>0</v>
      </c>
      <c r="H17" s="47"/>
      <c r="I17" s="47"/>
      <c r="J17" s="49">
        <f t="shared" si="1"/>
        <v>0</v>
      </c>
      <c r="K17" s="43">
        <f t="shared" si="2"/>
        <v>3</v>
      </c>
      <c r="L17" s="1"/>
      <c r="M17" s="1"/>
      <c r="N17" s="1"/>
      <c r="O17" s="1"/>
      <c r="P17" s="1"/>
    </row>
    <row r="18" spans="1:19" ht="15.75" thickBot="1">
      <c r="A18" s="45" t="s">
        <v>21</v>
      </c>
      <c r="B18" s="46">
        <v>2</v>
      </c>
      <c r="C18" s="54"/>
      <c r="D18" s="53">
        <f t="shared" si="0"/>
        <v>2</v>
      </c>
      <c r="E18" s="50"/>
      <c r="F18" s="47"/>
      <c r="G18" s="51">
        <f t="shared" si="3"/>
        <v>0</v>
      </c>
      <c r="H18" s="47"/>
      <c r="I18" s="47"/>
      <c r="J18" s="42">
        <f t="shared" si="1"/>
        <v>0</v>
      </c>
      <c r="K18" s="47">
        <f t="shared" si="2"/>
        <v>2</v>
      </c>
      <c r="L18" s="1"/>
      <c r="M18" s="189"/>
      <c r="N18" s="190"/>
      <c r="O18" s="190"/>
      <c r="P18" s="191"/>
    </row>
    <row r="19" spans="1:19" ht="15.75" thickBot="1">
      <c r="A19" s="55" t="s">
        <v>22</v>
      </c>
      <c r="B19" s="46"/>
      <c r="C19" s="47"/>
      <c r="D19" s="53">
        <f t="shared" si="0"/>
        <v>0</v>
      </c>
      <c r="E19" s="50"/>
      <c r="F19" s="47"/>
      <c r="G19" s="51">
        <f t="shared" si="3"/>
        <v>0</v>
      </c>
      <c r="H19" s="47"/>
      <c r="I19" s="47"/>
      <c r="J19" s="42">
        <f t="shared" si="1"/>
        <v>0</v>
      </c>
      <c r="K19" s="47">
        <f t="shared" si="2"/>
        <v>0</v>
      </c>
      <c r="L19" s="1"/>
      <c r="M19" s="56" t="s">
        <v>23</v>
      </c>
      <c r="N19" s="57"/>
      <c r="O19" s="58"/>
      <c r="P19" s="59">
        <v>5244</v>
      </c>
    </row>
    <row r="20" spans="1:19" ht="15.75" thickBot="1">
      <c r="A20" s="55" t="s">
        <v>24</v>
      </c>
      <c r="B20" s="60"/>
      <c r="C20" s="61"/>
      <c r="D20" s="53">
        <f t="shared" si="0"/>
        <v>0</v>
      </c>
      <c r="E20" s="62"/>
      <c r="F20" s="61"/>
      <c r="G20" s="51">
        <f t="shared" si="3"/>
        <v>0</v>
      </c>
      <c r="H20" s="61"/>
      <c r="I20" s="61"/>
      <c r="J20" s="42">
        <f t="shared" si="1"/>
        <v>0</v>
      </c>
      <c r="K20" s="47">
        <f>SUM(I20:J20)</f>
        <v>0</v>
      </c>
      <c r="L20" s="1"/>
      <c r="M20" s="63" t="s">
        <v>25</v>
      </c>
      <c r="N20" s="64"/>
      <c r="O20" s="64"/>
      <c r="P20" s="65">
        <v>5239</v>
      </c>
      <c r="Q20" t="s">
        <v>75</v>
      </c>
    </row>
    <row r="21" spans="1:19" ht="15.75" thickBot="1">
      <c r="A21" s="55" t="s">
        <v>26</v>
      </c>
      <c r="B21" s="60">
        <v>3</v>
      </c>
      <c r="C21" s="61">
        <v>6</v>
      </c>
      <c r="D21" s="53">
        <f t="shared" si="0"/>
        <v>9</v>
      </c>
      <c r="E21" s="66">
        <v>1</v>
      </c>
      <c r="F21" s="67"/>
      <c r="G21" s="68">
        <f>SUM(E21:F21)</f>
        <v>1</v>
      </c>
      <c r="H21" s="61"/>
      <c r="I21" s="61"/>
      <c r="J21" s="42">
        <f t="shared" si="1"/>
        <v>0</v>
      </c>
      <c r="K21" s="47">
        <f t="shared" ref="K21:K28" si="4">D21+G21+J21</f>
        <v>10</v>
      </c>
      <c r="L21" s="1"/>
      <c r="M21" s="56" t="s">
        <v>27</v>
      </c>
      <c r="N21" s="69"/>
      <c r="O21" s="69"/>
      <c r="P21" s="70">
        <f>SUM(P19:P20)</f>
        <v>10483</v>
      </c>
      <c r="Q21" t="s">
        <v>75</v>
      </c>
      <c r="R21" t="s">
        <v>0</v>
      </c>
    </row>
    <row r="22" spans="1:19" ht="15.75" thickBot="1">
      <c r="A22" s="71" t="s">
        <v>28</v>
      </c>
      <c r="B22" s="72">
        <f>SUM(B12:B21)</f>
        <v>45</v>
      </c>
      <c r="C22" s="72">
        <f>SUM(C12:C21)</f>
        <v>27</v>
      </c>
      <c r="D22" s="73">
        <f>SUM(B22:C22)</f>
        <v>72</v>
      </c>
      <c r="E22" s="74">
        <f t="shared" ref="E22:J22" si="5">SUM(E12:E21)</f>
        <v>1</v>
      </c>
      <c r="F22" s="75">
        <f t="shared" si="5"/>
        <v>0</v>
      </c>
      <c r="G22" s="72">
        <f t="shared" si="5"/>
        <v>1</v>
      </c>
      <c r="H22" s="75">
        <f t="shared" si="5"/>
        <v>17</v>
      </c>
      <c r="I22" s="75">
        <f t="shared" si="5"/>
        <v>0</v>
      </c>
      <c r="J22" s="73">
        <f t="shared" si="5"/>
        <v>17</v>
      </c>
      <c r="K22" s="75">
        <f t="shared" si="4"/>
        <v>90</v>
      </c>
      <c r="L22" s="1"/>
      <c r="M22" s="76" t="s">
        <v>29</v>
      </c>
      <c r="N22" s="77"/>
      <c r="O22" s="77"/>
      <c r="P22" s="59">
        <v>98</v>
      </c>
    </row>
    <row r="23" spans="1:19" ht="15.75" thickBot="1">
      <c r="A23" s="78" t="s">
        <v>84</v>
      </c>
      <c r="B23" s="40"/>
      <c r="C23" s="43"/>
      <c r="D23" s="42">
        <f>SUM(C23)</f>
        <v>0</v>
      </c>
      <c r="E23" s="79"/>
      <c r="F23" s="43"/>
      <c r="G23" s="51">
        <f t="shared" ref="G23:G28" si="6">SUM(E23:F23)</f>
        <v>0</v>
      </c>
      <c r="H23" s="43"/>
      <c r="I23" s="43"/>
      <c r="J23" s="42">
        <f>SUM(I23)</f>
        <v>0</v>
      </c>
      <c r="K23" s="40">
        <f t="shared" si="4"/>
        <v>0</v>
      </c>
      <c r="L23" s="1"/>
      <c r="M23" s="80" t="s">
        <v>30</v>
      </c>
      <c r="N23" s="64"/>
      <c r="O23" s="64"/>
      <c r="P23" s="81" t="s">
        <v>115</v>
      </c>
    </row>
    <row r="24" spans="1:19" ht="15.75" thickBot="1">
      <c r="A24" s="82" t="s">
        <v>31</v>
      </c>
      <c r="B24" s="47"/>
      <c r="C24" s="47">
        <v>6</v>
      </c>
      <c r="D24" s="83">
        <f t="shared" ref="D24:D28" si="7">SUM(B24:C24)</f>
        <v>6</v>
      </c>
      <c r="E24" s="84"/>
      <c r="F24" s="47"/>
      <c r="G24" s="51">
        <f t="shared" si="6"/>
        <v>0</v>
      </c>
      <c r="H24" s="47"/>
      <c r="I24" s="47"/>
      <c r="J24" s="83">
        <f t="shared" ref="J24:J28" si="8">SUM(H24:I24)</f>
        <v>0</v>
      </c>
      <c r="K24" s="40">
        <f t="shared" si="4"/>
        <v>6</v>
      </c>
      <c r="L24" s="1"/>
      <c r="M24" s="85" t="s">
        <v>32</v>
      </c>
      <c r="N24" s="3"/>
      <c r="O24" s="3"/>
      <c r="P24" s="86" t="s">
        <v>116</v>
      </c>
    </row>
    <row r="25" spans="1:19" ht="15.75" thickBot="1">
      <c r="A25" s="82" t="s">
        <v>33</v>
      </c>
      <c r="B25" s="47"/>
      <c r="C25" s="47">
        <v>9</v>
      </c>
      <c r="D25" s="83">
        <f t="shared" si="7"/>
        <v>9</v>
      </c>
      <c r="E25" s="84"/>
      <c r="F25" s="47"/>
      <c r="G25" s="51">
        <f t="shared" si="6"/>
        <v>0</v>
      </c>
      <c r="H25" s="47"/>
      <c r="I25" s="47"/>
      <c r="J25" s="83">
        <f t="shared" si="8"/>
        <v>0</v>
      </c>
      <c r="K25" s="40">
        <f t="shared" si="4"/>
        <v>9</v>
      </c>
      <c r="L25" s="1"/>
      <c r="M25" s="80" t="s">
        <v>34</v>
      </c>
      <c r="N25" s="64"/>
      <c r="O25" s="64"/>
      <c r="P25" s="87" t="s">
        <v>103</v>
      </c>
      <c r="R25" t="s">
        <v>0</v>
      </c>
    </row>
    <row r="26" spans="1:19" ht="15.75" thickBot="1">
      <c r="A26" s="88" t="s">
        <v>35</v>
      </c>
      <c r="B26" s="61"/>
      <c r="C26" s="61"/>
      <c r="D26" s="83">
        <f t="shared" si="7"/>
        <v>0</v>
      </c>
      <c r="E26" s="84"/>
      <c r="F26" s="61">
        <v>2</v>
      </c>
      <c r="G26" s="51">
        <f t="shared" si="6"/>
        <v>2</v>
      </c>
      <c r="H26" s="61"/>
      <c r="I26" s="61"/>
      <c r="J26" s="83">
        <f t="shared" si="8"/>
        <v>0</v>
      </c>
      <c r="K26" s="40">
        <f t="shared" si="4"/>
        <v>2</v>
      </c>
      <c r="L26" s="89"/>
      <c r="M26" s="85" t="s">
        <v>36</v>
      </c>
      <c r="N26" s="3"/>
      <c r="O26" s="3"/>
      <c r="P26" s="90" t="s">
        <v>117</v>
      </c>
    </row>
    <row r="27" spans="1:19" ht="15.75" thickBot="1">
      <c r="A27" s="82" t="s">
        <v>72</v>
      </c>
      <c r="B27" s="67"/>
      <c r="C27" s="61"/>
      <c r="D27" s="83">
        <f t="shared" si="7"/>
        <v>0</v>
      </c>
      <c r="E27" s="91"/>
      <c r="F27" s="67"/>
      <c r="G27" s="51">
        <f t="shared" si="6"/>
        <v>0</v>
      </c>
      <c r="H27" s="67"/>
      <c r="I27" s="61"/>
      <c r="J27" s="83">
        <f t="shared" si="8"/>
        <v>0</v>
      </c>
      <c r="K27" s="40">
        <f t="shared" si="4"/>
        <v>0</v>
      </c>
      <c r="L27" s="1"/>
      <c r="M27" s="192" t="s">
        <v>37</v>
      </c>
      <c r="N27" s="193"/>
      <c r="O27" s="193"/>
      <c r="P27" s="86" t="s">
        <v>118</v>
      </c>
      <c r="R27" s="19"/>
    </row>
    <row r="28" spans="1:19" ht="15.75" thickBot="1">
      <c r="A28" s="92" t="s">
        <v>38</v>
      </c>
      <c r="B28" s="75">
        <f>SUM(B23:B27)</f>
        <v>0</v>
      </c>
      <c r="C28" s="75">
        <f>SUM(C23:C27)</f>
        <v>15</v>
      </c>
      <c r="D28" s="72">
        <f t="shared" si="7"/>
        <v>15</v>
      </c>
      <c r="E28" s="72">
        <v>0</v>
      </c>
      <c r="F28" s="93">
        <f>SUM(F23:F27)</f>
        <v>2</v>
      </c>
      <c r="G28" s="94">
        <f t="shared" si="6"/>
        <v>2</v>
      </c>
      <c r="H28" s="94">
        <f>SUM(H23:H27)</f>
        <v>0</v>
      </c>
      <c r="I28" s="75">
        <f>SUM(I23:I27)</f>
        <v>0</v>
      </c>
      <c r="J28" s="95">
        <f t="shared" si="8"/>
        <v>0</v>
      </c>
      <c r="K28" s="96">
        <f t="shared" si="4"/>
        <v>17</v>
      </c>
      <c r="L28" s="1"/>
      <c r="M28" s="63" t="s">
        <v>39</v>
      </c>
      <c r="N28" s="97"/>
      <c r="O28" s="97"/>
      <c r="P28" s="98" t="s">
        <v>119</v>
      </c>
    </row>
    <row r="29" spans="1:19" ht="15.75" thickBot="1">
      <c r="A29" s="99" t="s">
        <v>40</v>
      </c>
      <c r="B29" s="100">
        <f t="shared" ref="B29:K29" si="9">B22+B28</f>
        <v>45</v>
      </c>
      <c r="C29" s="100">
        <f t="shared" si="9"/>
        <v>42</v>
      </c>
      <c r="D29" s="101">
        <f t="shared" si="9"/>
        <v>87</v>
      </c>
      <c r="E29" s="101">
        <f t="shared" si="9"/>
        <v>1</v>
      </c>
      <c r="F29" s="102">
        <f t="shared" si="9"/>
        <v>2</v>
      </c>
      <c r="G29" s="103">
        <f t="shared" si="9"/>
        <v>3</v>
      </c>
      <c r="H29" s="104">
        <f t="shared" si="9"/>
        <v>17</v>
      </c>
      <c r="I29" s="100">
        <f t="shared" si="9"/>
        <v>0</v>
      </c>
      <c r="J29" s="105">
        <f t="shared" si="9"/>
        <v>17</v>
      </c>
      <c r="K29" s="106">
        <f t="shared" si="9"/>
        <v>107</v>
      </c>
      <c r="L29" s="1"/>
      <c r="M29" s="80" t="s">
        <v>41</v>
      </c>
      <c r="N29" s="107"/>
      <c r="O29" s="108"/>
      <c r="P29" s="98" t="s">
        <v>120</v>
      </c>
      <c r="Q29" s="18"/>
    </row>
    <row r="30" spans="1:19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7"/>
      <c r="N30" s="25"/>
      <c r="O30" s="109"/>
      <c r="P30" s="110"/>
      <c r="Q30" s="19"/>
    </row>
    <row r="31" spans="1:19" ht="16.5" thickBot="1">
      <c r="A31" s="56" t="s">
        <v>92</v>
      </c>
      <c r="B31" s="111"/>
      <c r="C31" s="95">
        <f xml:space="preserve"> B29+E29+H29</f>
        <v>63</v>
      </c>
      <c r="D31" s="112"/>
      <c r="E31" s="113" t="s">
        <v>42</v>
      </c>
      <c r="F31" s="114"/>
      <c r="G31" s="114"/>
      <c r="H31" s="114"/>
      <c r="I31" s="114"/>
      <c r="J31" s="114"/>
      <c r="K31" s="115"/>
      <c r="L31" s="1"/>
      <c r="M31" s="184" t="s">
        <v>82</v>
      </c>
      <c r="N31" s="185"/>
      <c r="O31" s="185"/>
      <c r="P31" s="186"/>
    </row>
    <row r="32" spans="1:19" ht="15.75" thickBot="1">
      <c r="A32" s="209" t="s">
        <v>43</v>
      </c>
      <c r="B32" s="210"/>
      <c r="C32" s="116">
        <f>C22+F22+I22</f>
        <v>27</v>
      </c>
      <c r="D32" s="112"/>
      <c r="E32" s="211" t="s">
        <v>109</v>
      </c>
      <c r="F32" s="212"/>
      <c r="G32" s="212"/>
      <c r="H32" s="212"/>
      <c r="I32" s="212"/>
      <c r="J32" s="212"/>
      <c r="K32" s="213"/>
      <c r="L32" s="1"/>
      <c r="M32" s="31" t="s">
        <v>44</v>
      </c>
      <c r="N32" s="35" t="s">
        <v>45</v>
      </c>
      <c r="O32" s="117" t="s">
        <v>46</v>
      </c>
      <c r="P32" s="117" t="s">
        <v>46</v>
      </c>
      <c r="S32" t="s">
        <v>0</v>
      </c>
    </row>
    <row r="33" spans="1:23" ht="15.75" thickBot="1">
      <c r="A33" s="168" t="s">
        <v>47</v>
      </c>
      <c r="B33" s="169"/>
      <c r="C33" s="95">
        <f>SUM(C31:C32)</f>
        <v>90</v>
      </c>
      <c r="D33" s="112"/>
      <c r="E33" s="166" t="s">
        <v>110</v>
      </c>
      <c r="F33" s="118"/>
      <c r="G33" s="118"/>
      <c r="H33" s="118"/>
      <c r="I33" s="118"/>
      <c r="J33" s="118"/>
      <c r="K33" s="119"/>
      <c r="L33" s="1"/>
      <c r="M33" s="120" t="s">
        <v>48</v>
      </c>
      <c r="N33" s="35" t="s">
        <v>49</v>
      </c>
      <c r="O33" s="117" t="s">
        <v>50</v>
      </c>
      <c r="P33" s="121" t="s">
        <v>51</v>
      </c>
      <c r="W33" s="19"/>
    </row>
    <row r="34" spans="1:23" ht="15.75" thickBot="1">
      <c r="A34" s="3"/>
      <c r="B34" s="3"/>
      <c r="C34" s="122"/>
      <c r="D34" s="1"/>
      <c r="E34" s="123"/>
      <c r="F34" s="123"/>
      <c r="G34" s="123"/>
      <c r="H34" s="123"/>
      <c r="I34" s="123"/>
      <c r="J34" s="123" t="s">
        <v>0</v>
      </c>
      <c r="K34" s="123"/>
      <c r="L34" s="1"/>
      <c r="M34" s="31">
        <v>4000</v>
      </c>
      <c r="N34" s="86" t="s">
        <v>108</v>
      </c>
      <c r="O34" s="124" t="s">
        <v>95</v>
      </c>
      <c r="P34" s="86" t="s">
        <v>100</v>
      </c>
    </row>
    <row r="35" spans="1:23" ht="15.75" thickBot="1">
      <c r="A35" s="214" t="s">
        <v>52</v>
      </c>
      <c r="B35" s="216"/>
      <c r="C35" s="216"/>
      <c r="D35" s="216"/>
      <c r="E35" s="222"/>
      <c r="F35" s="31" t="s">
        <v>53</v>
      </c>
      <c r="G35" s="216" t="s">
        <v>54</v>
      </c>
      <c r="H35" s="222"/>
      <c r="I35" s="182" t="s">
        <v>105</v>
      </c>
      <c r="J35" s="223"/>
      <c r="K35" s="183"/>
      <c r="L35" s="1"/>
      <c r="M35" s="125"/>
      <c r="N35" s="126"/>
      <c r="O35" s="127"/>
      <c r="P35" s="127"/>
    </row>
    <row r="36" spans="1:23" ht="15.75" thickBot="1">
      <c r="A36" s="224" t="s">
        <v>79</v>
      </c>
      <c r="B36" s="225"/>
      <c r="C36" s="225"/>
      <c r="D36" s="225"/>
      <c r="E36" s="226"/>
      <c r="F36" s="81" t="s">
        <v>111</v>
      </c>
      <c r="G36" s="86" t="s">
        <v>97</v>
      </c>
      <c r="H36" s="86" t="s">
        <v>96</v>
      </c>
      <c r="I36" s="128"/>
      <c r="J36" s="227" t="s">
        <v>104</v>
      </c>
      <c r="K36" s="228"/>
      <c r="L36" s="1"/>
      <c r="M36" s="126" t="s">
        <v>0</v>
      </c>
      <c r="N36" s="127" t="s">
        <v>0</v>
      </c>
      <c r="O36" s="127"/>
      <c r="P36" s="127"/>
    </row>
    <row r="37" spans="1:23" ht="15.75" thickBot="1">
      <c r="A37" s="179" t="s">
        <v>55</v>
      </c>
      <c r="B37" s="180"/>
      <c r="C37" s="180"/>
      <c r="D37" s="180"/>
      <c r="E37" s="181"/>
      <c r="F37" s="86" t="s">
        <v>101</v>
      </c>
      <c r="G37" s="86" t="s">
        <v>96</v>
      </c>
      <c r="H37" s="86" t="s">
        <v>102</v>
      </c>
      <c r="I37" s="129"/>
      <c r="J37" s="182" t="s">
        <v>94</v>
      </c>
      <c r="K37" s="183"/>
      <c r="L37" s="1"/>
      <c r="M37" s="126" t="s">
        <v>0</v>
      </c>
      <c r="N37" s="127" t="s">
        <v>0</v>
      </c>
      <c r="O37" s="127" t="s">
        <v>0</v>
      </c>
      <c r="P37" s="127" t="s">
        <v>0</v>
      </c>
    </row>
    <row r="38" spans="1:23" ht="15.75" thickBot="1">
      <c r="A38" s="179" t="s">
        <v>56</v>
      </c>
      <c r="B38" s="180"/>
      <c r="C38" s="180"/>
      <c r="D38" s="180"/>
      <c r="E38" s="181"/>
      <c r="F38" s="86" t="s">
        <v>112</v>
      </c>
      <c r="G38" s="86" t="s">
        <v>113</v>
      </c>
      <c r="H38" s="86" t="s">
        <v>96</v>
      </c>
      <c r="I38" s="130"/>
      <c r="J38" s="182"/>
      <c r="K38" s="183"/>
      <c r="L38" s="1"/>
      <c r="M38" s="131" t="s">
        <v>0</v>
      </c>
      <c r="N38" s="127" t="s">
        <v>90</v>
      </c>
      <c r="O38" s="127"/>
      <c r="P38" s="127"/>
    </row>
    <row r="39" spans="1:23" ht="15.75" thickBot="1">
      <c r="A39" s="179" t="s">
        <v>77</v>
      </c>
      <c r="B39" s="180"/>
      <c r="C39" s="180"/>
      <c r="D39" s="180"/>
      <c r="E39" s="181"/>
      <c r="F39" s="86" t="s">
        <v>99</v>
      </c>
      <c r="G39" s="86" t="s">
        <v>96</v>
      </c>
      <c r="H39" s="86" t="s">
        <v>114</v>
      </c>
      <c r="I39" s="130"/>
      <c r="J39" s="207"/>
      <c r="K39" s="208"/>
      <c r="L39" s="1"/>
      <c r="M39" s="126" t="s">
        <v>75</v>
      </c>
      <c r="N39" s="127" t="s">
        <v>0</v>
      </c>
      <c r="O39" s="1"/>
      <c r="P39" s="127"/>
    </row>
    <row r="40" spans="1:23" ht="15.75" thickBot="1">
      <c r="A40" s="179" t="s">
        <v>57</v>
      </c>
      <c r="B40" s="180"/>
      <c r="C40" s="180"/>
      <c r="D40" s="180"/>
      <c r="E40" s="181"/>
      <c r="F40" s="86" t="s">
        <v>99</v>
      </c>
      <c r="G40" s="86" t="s">
        <v>113</v>
      </c>
      <c r="H40" s="86" t="s">
        <v>96</v>
      </c>
      <c r="I40" s="132"/>
      <c r="J40" s="182"/>
      <c r="K40" s="183"/>
      <c r="L40" s="1"/>
      <c r="M40" s="126"/>
      <c r="N40" s="127"/>
      <c r="O40" s="127"/>
      <c r="P40" s="127"/>
    </row>
    <row r="41" spans="1:23" ht="15.75" thickBot="1">
      <c r="A41" s="7"/>
      <c r="B41" s="69"/>
      <c r="C41" s="69"/>
      <c r="D41" s="69"/>
      <c r="E41" s="69"/>
      <c r="F41" s="133"/>
      <c r="G41" s="110"/>
      <c r="H41" s="110"/>
      <c r="I41" s="134"/>
      <c r="J41" s="135"/>
      <c r="K41" s="135"/>
      <c r="L41" s="1"/>
      <c r="M41" s="126" t="s">
        <v>0</v>
      </c>
      <c r="N41" s="164" t="s">
        <v>0</v>
      </c>
      <c r="O41" s="162"/>
      <c r="P41" s="162"/>
    </row>
    <row r="42" spans="1:23" ht="15.75" thickBot="1">
      <c r="A42" s="7"/>
      <c r="B42" s="80" t="s">
        <v>58</v>
      </c>
      <c r="C42" s="64"/>
      <c r="D42" s="64"/>
      <c r="E42" s="64"/>
      <c r="F42" s="124"/>
      <c r="G42" s="77" t="s">
        <v>59</v>
      </c>
      <c r="H42" s="136"/>
      <c r="I42" s="137"/>
      <c r="J42" s="138"/>
      <c r="K42" s="139"/>
      <c r="L42" s="1"/>
      <c r="M42" s="126" t="s">
        <v>75</v>
      </c>
      <c r="N42" s="170" t="s">
        <v>60</v>
      </c>
      <c r="O42" s="170"/>
      <c r="P42" s="170"/>
    </row>
    <row r="43" spans="1:23" ht="15.75" thickBot="1">
      <c r="A43" s="7"/>
      <c r="B43" s="140"/>
      <c r="C43" s="69"/>
      <c r="D43" s="69"/>
      <c r="E43" s="141" t="s">
        <v>61</v>
      </c>
      <c r="F43" s="142" t="s">
        <v>62</v>
      </c>
      <c r="G43" s="140"/>
      <c r="H43" s="110"/>
      <c r="I43" s="143"/>
      <c r="J43" s="141" t="s">
        <v>61</v>
      </c>
      <c r="K43" s="141" t="s">
        <v>62</v>
      </c>
      <c r="L43" s="1"/>
      <c r="M43" s="126" t="s">
        <v>0</v>
      </c>
      <c r="N43" s="167" t="s">
        <v>93</v>
      </c>
      <c r="O43" s="167"/>
      <c r="P43" s="167"/>
    </row>
    <row r="44" spans="1:23" ht="15.75" thickBot="1">
      <c r="A44" s="7"/>
      <c r="B44" s="80" t="s">
        <v>63</v>
      </c>
      <c r="C44" s="64"/>
      <c r="D44" s="64"/>
      <c r="E44" s="31">
        <v>3401</v>
      </c>
      <c r="F44" s="144">
        <v>5244</v>
      </c>
      <c r="G44" s="198" t="s">
        <v>64</v>
      </c>
      <c r="H44" s="199"/>
      <c r="I44" s="200"/>
      <c r="J44" s="141">
        <v>3359</v>
      </c>
      <c r="K44" s="141">
        <v>5239</v>
      </c>
      <c r="L44" s="25"/>
      <c r="M44" s="126" t="s">
        <v>85</v>
      </c>
      <c r="N44" s="167" t="s">
        <v>83</v>
      </c>
      <c r="O44" s="167"/>
      <c r="P44" s="167"/>
    </row>
    <row r="45" spans="1:23" ht="15.75" thickBot="1">
      <c r="A45" s="7"/>
      <c r="B45" s="80" t="s">
        <v>65</v>
      </c>
      <c r="C45" s="64"/>
      <c r="D45" s="64"/>
      <c r="E45" s="31">
        <v>121</v>
      </c>
      <c r="F45" s="144">
        <v>188</v>
      </c>
      <c r="G45" s="145" t="s">
        <v>29</v>
      </c>
      <c r="H45" s="146"/>
      <c r="I45" s="147"/>
      <c r="J45" s="141">
        <v>71</v>
      </c>
      <c r="K45" s="141">
        <v>98</v>
      </c>
      <c r="L45" s="25"/>
      <c r="M45" s="148" t="s">
        <v>0</v>
      </c>
      <c r="N45" s="163" t="s">
        <v>89</v>
      </c>
      <c r="O45" s="163"/>
      <c r="P45" s="163"/>
    </row>
    <row r="46" spans="1:23" ht="15.75" thickBot="1">
      <c r="A46" s="7"/>
      <c r="B46" s="168" t="s">
        <v>74</v>
      </c>
      <c r="C46" s="221"/>
      <c r="D46" s="221"/>
      <c r="E46" s="31">
        <v>693</v>
      </c>
      <c r="F46" s="144">
        <v>1283</v>
      </c>
      <c r="G46" s="232" t="s">
        <v>73</v>
      </c>
      <c r="H46" s="233"/>
      <c r="I46" s="234"/>
      <c r="J46" s="141">
        <v>614</v>
      </c>
      <c r="K46" s="141">
        <v>957</v>
      </c>
      <c r="L46" s="1"/>
      <c r="M46" s="21"/>
      <c r="N46" s="163"/>
      <c r="O46" s="163"/>
      <c r="P46" s="163"/>
    </row>
    <row r="47" spans="1:23" ht="15.75" thickBot="1">
      <c r="A47" s="7"/>
      <c r="B47" s="168" t="s">
        <v>66</v>
      </c>
      <c r="C47" s="221"/>
      <c r="D47" s="221"/>
      <c r="E47" s="31">
        <v>1488</v>
      </c>
      <c r="F47" s="144">
        <v>2255</v>
      </c>
      <c r="G47" s="149" t="s">
        <v>39</v>
      </c>
      <c r="H47" s="150"/>
      <c r="I47" s="151"/>
      <c r="J47" s="141">
        <v>345</v>
      </c>
      <c r="K47" s="141">
        <v>614</v>
      </c>
      <c r="L47" s="1"/>
      <c r="M47" s="21"/>
      <c r="N47" s="21"/>
      <c r="O47" s="21"/>
      <c r="P47" s="21"/>
    </row>
    <row r="48" spans="1:23" ht="15.75" thickBot="1">
      <c r="A48" s="7"/>
      <c r="B48" s="168" t="s">
        <v>67</v>
      </c>
      <c r="C48" s="221"/>
      <c r="D48" s="221"/>
      <c r="E48" s="31">
        <v>0</v>
      </c>
      <c r="F48" s="144">
        <v>0</v>
      </c>
      <c r="G48" s="152" t="s">
        <v>68</v>
      </c>
      <c r="H48" s="153"/>
      <c r="I48" s="154"/>
      <c r="J48" s="141">
        <v>0</v>
      </c>
      <c r="K48" s="141">
        <v>0</v>
      </c>
      <c r="L48" s="1"/>
      <c r="M48" s="21"/>
      <c r="N48" s="21"/>
      <c r="O48" s="21"/>
      <c r="P48" s="21"/>
    </row>
    <row r="49" spans="1:16" ht="15.75" thickBot="1">
      <c r="A49" s="7"/>
      <c r="B49" s="80"/>
      <c r="C49" s="64"/>
      <c r="D49" s="64"/>
      <c r="E49" s="44"/>
      <c r="F49" s="155"/>
      <c r="G49" s="229" t="s">
        <v>69</v>
      </c>
      <c r="H49" s="230"/>
      <c r="I49" s="231"/>
      <c r="J49" s="141">
        <v>763</v>
      </c>
      <c r="K49" s="141">
        <v>1024</v>
      </c>
      <c r="L49" s="1"/>
      <c r="M49" s="21"/>
      <c r="N49" s="21" t="s">
        <v>0</v>
      </c>
      <c r="O49" s="21"/>
      <c r="P49" s="21"/>
    </row>
    <row r="50" spans="1:16" ht="15.75" thickBot="1">
      <c r="A50" s="7"/>
      <c r="B50" s="80"/>
      <c r="C50" s="64"/>
      <c r="D50" s="64"/>
      <c r="E50" s="44"/>
      <c r="F50" s="155"/>
      <c r="G50" s="156" t="s">
        <v>70</v>
      </c>
      <c r="H50" s="157"/>
      <c r="I50" s="158"/>
      <c r="J50" s="141">
        <v>1152</v>
      </c>
      <c r="K50" s="141">
        <v>1790</v>
      </c>
      <c r="L50" s="1"/>
      <c r="M50" s="21"/>
      <c r="N50" s="21" t="s">
        <v>86</v>
      </c>
      <c r="O50" s="21" t="s">
        <v>0</v>
      </c>
      <c r="P50" s="21"/>
    </row>
    <row r="51" spans="1:16" ht="15.75" thickBot="1">
      <c r="A51" s="7"/>
      <c r="B51" s="168" t="s">
        <v>5</v>
      </c>
      <c r="C51" s="221"/>
      <c r="D51" s="169"/>
      <c r="E51" s="159">
        <f>SUM(E44:E49)</f>
        <v>5703</v>
      </c>
      <c r="F51" s="159">
        <f>SUM(F44:F49)</f>
        <v>8970</v>
      </c>
      <c r="G51" s="168" t="s">
        <v>5</v>
      </c>
      <c r="H51" s="221"/>
      <c r="I51" s="169"/>
      <c r="J51" s="160">
        <f>SUM(J44:J50)</f>
        <v>6304</v>
      </c>
      <c r="K51" s="160">
        <f>SUM(K44:K50)</f>
        <v>9722</v>
      </c>
      <c r="L51" s="1"/>
      <c r="M51" s="21"/>
      <c r="N51" s="161"/>
      <c r="O51" s="21"/>
      <c r="P51" s="21"/>
    </row>
    <row r="52" spans="1:16">
      <c r="A52" s="7"/>
      <c r="B52" s="3"/>
      <c r="C52" s="3"/>
      <c r="D52" s="3"/>
      <c r="E52" s="5"/>
      <c r="F52" s="5"/>
      <c r="G52" s="3"/>
      <c r="H52" s="3"/>
      <c r="I52" s="3"/>
      <c r="J52" s="5"/>
      <c r="K52" s="5"/>
      <c r="L52" s="1"/>
      <c r="M52" s="8"/>
      <c r="N52" s="8"/>
      <c r="O52" s="8" t="s">
        <v>0</v>
      </c>
      <c r="P52" s="8"/>
    </row>
    <row r="53" spans="1:16">
      <c r="A53" s="9"/>
      <c r="B53" s="9"/>
      <c r="C53" s="9"/>
      <c r="D53" s="9"/>
      <c r="E53" s="9"/>
      <c r="F53" s="4"/>
      <c r="G53" s="4"/>
      <c r="H53" s="4"/>
      <c r="I53" s="11"/>
      <c r="J53" s="12"/>
      <c r="K53" s="12"/>
      <c r="L53" s="2"/>
      <c r="M53" s="10"/>
      <c r="N53" t="s">
        <v>80</v>
      </c>
      <c r="O53" s="10"/>
      <c r="P53" s="10"/>
    </row>
    <row r="54" spans="1:16">
      <c r="A54" s="10"/>
      <c r="B54" s="10"/>
      <c r="C54" s="10"/>
      <c r="D54" s="2"/>
      <c r="E54" s="13"/>
      <c r="F54" s="2"/>
      <c r="G54" s="2"/>
      <c r="H54" s="2"/>
      <c r="I54" s="2"/>
      <c r="J54" s="2"/>
      <c r="K54" s="2"/>
      <c r="L54" s="2"/>
      <c r="M54" s="10"/>
      <c r="N54" s="10"/>
      <c r="O54" s="10"/>
      <c r="P54" s="10"/>
    </row>
    <row r="55" spans="1:16">
      <c r="A55" s="6"/>
      <c r="B55" s="14"/>
      <c r="C55" s="10"/>
      <c r="D55" s="10"/>
      <c r="E55" s="10"/>
      <c r="F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5" t="s">
        <v>71</v>
      </c>
      <c r="B57" s="16"/>
      <c r="C57" s="17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</sheetData>
  <mergeCells count="51">
    <mergeCell ref="B51:D51"/>
    <mergeCell ref="G51:I51"/>
    <mergeCell ref="A40:E40"/>
    <mergeCell ref="A37:E37"/>
    <mergeCell ref="A33:B33"/>
    <mergeCell ref="A35:E35"/>
    <mergeCell ref="G35:H35"/>
    <mergeCell ref="I35:K35"/>
    <mergeCell ref="A36:E36"/>
    <mergeCell ref="J36:K36"/>
    <mergeCell ref="J40:K40"/>
    <mergeCell ref="B46:D46"/>
    <mergeCell ref="B48:D48"/>
    <mergeCell ref="G49:I49"/>
    <mergeCell ref="G46:I46"/>
    <mergeCell ref="B47:D47"/>
    <mergeCell ref="A6:K6"/>
    <mergeCell ref="A32:B32"/>
    <mergeCell ref="E32:K32"/>
    <mergeCell ref="B9:D9"/>
    <mergeCell ref="E9:G9"/>
    <mergeCell ref="H9:J9"/>
    <mergeCell ref="K10:K11"/>
    <mergeCell ref="B10:B11"/>
    <mergeCell ref="F10:F11"/>
    <mergeCell ref="G10:G11"/>
    <mergeCell ref="H10:H11"/>
    <mergeCell ref="G44:I44"/>
    <mergeCell ref="I10:I11"/>
    <mergeCell ref="J10:J11"/>
    <mergeCell ref="D10:D11"/>
    <mergeCell ref="E10:E11"/>
    <mergeCell ref="J37:K37"/>
    <mergeCell ref="A39:E39"/>
    <mergeCell ref="J39:K39"/>
    <mergeCell ref="N44:P44"/>
    <mergeCell ref="M16:N16"/>
    <mergeCell ref="N42:P42"/>
    <mergeCell ref="N43:P43"/>
    <mergeCell ref="D4:I4"/>
    <mergeCell ref="M9:P9"/>
    <mergeCell ref="B5:K5"/>
    <mergeCell ref="C10:C11"/>
    <mergeCell ref="M12:N12"/>
    <mergeCell ref="A38:E38"/>
    <mergeCell ref="J38:K38"/>
    <mergeCell ref="M31:P31"/>
    <mergeCell ref="M15:N15"/>
    <mergeCell ref="M18:P18"/>
    <mergeCell ref="M27:O27"/>
    <mergeCell ref="M10:N11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2024-05-12T06:01:19Z</dcterms:modified>
</cp:coreProperties>
</file>