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J27"/>
  <c r="I27"/>
  <c r="H27"/>
  <c r="G27"/>
  <c r="F27"/>
  <c r="E27"/>
  <c r="C27"/>
  <c r="B27"/>
  <c r="D27" s="1"/>
  <c r="J26"/>
  <c r="G26"/>
  <c r="D26"/>
  <c r="K26" s="1"/>
  <c r="J25"/>
  <c r="G25"/>
  <c r="D25"/>
  <c r="K25" s="1"/>
  <c r="J24"/>
  <c r="G24"/>
  <c r="D24"/>
  <c r="K24" s="1"/>
  <c r="J23"/>
  <c r="G23"/>
  <c r="D23"/>
  <c r="K23" s="1"/>
  <c r="J22"/>
  <c r="G22"/>
  <c r="D22"/>
  <c r="K22" s="1"/>
  <c r="I21"/>
  <c r="C31" s="1"/>
  <c r="H21"/>
  <c r="H28" s="1"/>
  <c r="G21"/>
  <c r="G28" s="1"/>
  <c r="F21"/>
  <c r="F28" s="1"/>
  <c r="E21"/>
  <c r="E28" s="1"/>
  <c r="C21"/>
  <c r="C28" s="1"/>
  <c r="B21"/>
  <c r="B28" s="1"/>
  <c r="C30" s="1"/>
  <c r="C32" s="1"/>
  <c r="P20"/>
  <c r="J20"/>
  <c r="G20"/>
  <c r="D20"/>
  <c r="K20" s="1"/>
  <c r="K19"/>
  <c r="J19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G12"/>
  <c r="D12"/>
  <c r="K12" s="1"/>
  <c r="J11"/>
  <c r="J21" s="1"/>
  <c r="J28" s="1"/>
  <c r="G11"/>
  <c r="D11"/>
  <c r="D21" s="1"/>
  <c r="D28" s="1"/>
  <c r="K27" l="1"/>
  <c r="I28"/>
  <c r="K11"/>
  <c r="K21" s="1"/>
  <c r="K28" s="1"/>
</calcChain>
</file>

<file path=xl/sharedStrings.xml><?xml version="1.0" encoding="utf-8"?>
<sst xmlns="http://schemas.openxmlformats.org/spreadsheetml/2006/main" count="138" uniqueCount="109">
  <si>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</si>
  <si>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</si>
  <si>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</si>
  <si>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</si>
  <si>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</si>
  <si>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</si>
  <si>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</si>
  <si>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</si>
  <si>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</si>
  <si>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</si>
  <si>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</si>
  <si>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</si>
  <si>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</si>
  <si>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</si>
  <si>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</si>
  <si>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</si>
  <si>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</si>
  <si>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</si>
  <si>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</si>
  <si>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</si>
  <si>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</si>
  <si>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</si>
  <si>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</si>
  <si>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</si>
  <si>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</si>
  <si>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</si>
  <si>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</si>
  <si>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</si>
  <si>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</si>
  <si>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</si>
  <si>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</si>
  <si>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</si>
  <si>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</si>
  <si>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</si>
  <si>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</si>
  <si>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</si>
  <si>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</si>
  <si>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</si>
  <si>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</si>
  <si>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</si>
  <si>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</si>
  <si>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</si>
  <si>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</si>
  <si>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</si>
  <si>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</si>
  <si>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</si>
  <si>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</si>
  <si>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</si>
  <si>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</si>
  <si>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</si>
  <si>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</si>
  <si>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</si>
  <si>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</si>
  <si>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</si>
  <si>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</si>
  <si>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</si>
  <si>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</si>
  <si>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</si>
  <si>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</si>
  <si>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</si>
  <si>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</si>
  <si>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</si>
  <si>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</si>
  <si>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</si>
  <si>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</si>
  <si>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</si>
  <si>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</si>
  <si>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</si>
  <si>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</si>
  <si>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</si>
  <si>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</si>
  <si>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</si>
  <si>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</si>
  <si>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</si>
  <si>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</si>
  <si>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</si>
  <si>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</si>
  <si>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</si>
  <si>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</si>
  <si>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</si>
  <si>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</si>
  <si>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</si>
  <si>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</si>
  <si>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</si>
  <si>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</si>
  <si>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</si>
  <si>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</si>
  <si>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</si>
  <si>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</si>
  <si>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5,12</t>
  </si>
  <si>
    <t>CCT-2</t>
  </si>
  <si>
    <t>1130</t>
  </si>
  <si>
    <t>388</t>
  </si>
  <si>
    <t>D)  VACANT BERTH :03</t>
  </si>
  <si>
    <t>09</t>
  </si>
  <si>
    <t>1030</t>
  </si>
  <si>
    <t>13/03/2020</t>
  </si>
  <si>
    <t>1071</t>
  </si>
  <si>
    <t>07</t>
  </si>
  <si>
    <t>1300</t>
  </si>
  <si>
    <t xml:space="preserve">   VESSELS  PARTICULARS &amp;  CONTAINER   LYING  POSITION CLOSING AT 0800 Hrs. ON 14/03/2020                      Time- 11.30 hrs.</t>
  </si>
  <si>
    <t>14/03/2020</t>
  </si>
  <si>
    <t>READY:-CONT./05 (NB-05),GI /,TANK/  FERT/,FOOD/   W/ForLightering-C/C- 01</t>
  </si>
  <si>
    <t>W/For Docu :-GI/01,FOOD/ ,SUGAR/ ,SALT/,FERT/,TANK/09</t>
  </si>
  <si>
    <t>0</t>
  </si>
  <si>
    <t>12</t>
  </si>
  <si>
    <t>1230</t>
  </si>
  <si>
    <t>1400</t>
  </si>
  <si>
    <t>02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</si>
</sst>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4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5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5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8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8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0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1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1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4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4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6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7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7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0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0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3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7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6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6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95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96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0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0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1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8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1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826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2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827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2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8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8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4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84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4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4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4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4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4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4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4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4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4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5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5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856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5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5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856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5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8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6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6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6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6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6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6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6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6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7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7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873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7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7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87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7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7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7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7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7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7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8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8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8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8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8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8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8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8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8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8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8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8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8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8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886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8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8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8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887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88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8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8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8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8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8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9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9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9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9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9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8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9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9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8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9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9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9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9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89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89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89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0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90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90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90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90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0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90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0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90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90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916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917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1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9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2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2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2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2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27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27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2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2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3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3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3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3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3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3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4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4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947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4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4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4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7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7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947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7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7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48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94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5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5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5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6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6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6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6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62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6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6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100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2" t="s">
        <v>6</v>
      </c>
      <c r="C8" s="183"/>
      <c r="D8" s="184"/>
      <c r="E8" s="182" t="s">
        <v>7</v>
      </c>
      <c r="F8" s="183"/>
      <c r="G8" s="184"/>
      <c r="H8" s="185" t="s">
        <v>8</v>
      </c>
      <c r="I8" s="186"/>
      <c r="J8" s="187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80" t="s">
        <v>13</v>
      </c>
      <c r="D9" s="21" t="s">
        <v>9</v>
      </c>
      <c r="E9" s="20" t="s">
        <v>12</v>
      </c>
      <c r="F9" s="188" t="s">
        <v>13</v>
      </c>
      <c r="G9" s="180" t="s">
        <v>9</v>
      </c>
      <c r="H9" s="20" t="s">
        <v>12</v>
      </c>
      <c r="I9" s="188" t="s">
        <v>13</v>
      </c>
      <c r="J9" s="22" t="s">
        <v>9</v>
      </c>
      <c r="K9" s="180" t="s">
        <v>14</v>
      </c>
      <c r="L9" s="3"/>
      <c r="M9" s="190" t="s">
        <v>15</v>
      </c>
      <c r="N9" s="191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81"/>
      <c r="D10" s="25"/>
      <c r="E10" s="24"/>
      <c r="F10" s="189"/>
      <c r="G10" s="181"/>
      <c r="H10" s="24"/>
      <c r="I10" s="189"/>
      <c r="J10" s="26"/>
      <c r="K10" s="181"/>
      <c r="L10" s="3"/>
      <c r="M10" s="27"/>
      <c r="N10" s="28"/>
      <c r="O10" s="29" t="s">
        <v>96</v>
      </c>
      <c r="P10" s="29" t="s">
        <v>101</v>
      </c>
      <c r="Q10" s="1"/>
    </row>
    <row r="11" spans="1:17" ht="15.75" thickBot="1">
      <c r="A11" s="30" t="s">
        <v>18</v>
      </c>
      <c r="B11" s="31"/>
      <c r="C11" s="32">
        <v>5</v>
      </c>
      <c r="D11" s="33">
        <f t="shared" ref="D11:D20" si="0">SUM(B11:C11)</f>
        <v>5</v>
      </c>
      <c r="E11" s="34"/>
      <c r="F11" s="35"/>
      <c r="G11" s="36">
        <f>SUM(E11:F11)</f>
        <v>0</v>
      </c>
      <c r="H11" s="35">
        <v>10</v>
      </c>
      <c r="I11" s="35"/>
      <c r="J11" s="37">
        <f>SUM(H11:I11)</f>
        <v>10</v>
      </c>
      <c r="K11" s="38">
        <f>D11+G11+J11</f>
        <v>15</v>
      </c>
      <c r="L11" s="3"/>
      <c r="M11" s="39">
        <v>49018</v>
      </c>
      <c r="N11" s="40"/>
      <c r="O11" s="41">
        <v>29034</v>
      </c>
      <c r="P11" s="41">
        <v>30056</v>
      </c>
      <c r="Q11" s="1"/>
    </row>
    <row r="12" spans="1:17">
      <c r="A12" s="42" t="s">
        <v>19</v>
      </c>
      <c r="B12" s="43">
        <v>16</v>
      </c>
      <c r="C12" s="43">
        <v>1</v>
      </c>
      <c r="D12" s="33">
        <f t="shared" si="0"/>
        <v>17</v>
      </c>
      <c r="E12" s="44">
        <v>1</v>
      </c>
      <c r="F12" s="43"/>
      <c r="G12" s="45">
        <f t="shared" ref="G12:G19" si="1">SUM(E12:F12)</f>
        <v>1</v>
      </c>
      <c r="H12" s="43">
        <v>5</v>
      </c>
      <c r="I12" s="43"/>
      <c r="J12" s="37">
        <f t="shared" ref="J12:J20" si="2">SUM(H12:I12)</f>
        <v>5</v>
      </c>
      <c r="K12" s="46">
        <f t="shared" ref="K12:K18" si="3">D12+G12+J12</f>
        <v>23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9</v>
      </c>
      <c r="C13" s="43"/>
      <c r="D13" s="33">
        <f t="shared" si="0"/>
        <v>9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9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/>
      <c r="C14" s="43"/>
      <c r="D14" s="33">
        <f t="shared" si="0"/>
        <v>0</v>
      </c>
      <c r="E14" s="44">
        <v>1</v>
      </c>
      <c r="F14" s="43"/>
      <c r="G14" s="45">
        <f t="shared" si="1"/>
        <v>1</v>
      </c>
      <c r="H14" s="43"/>
      <c r="I14" s="43"/>
      <c r="J14" s="37">
        <f t="shared" si="2"/>
        <v>0</v>
      </c>
      <c r="K14" s="46">
        <f t="shared" si="3"/>
        <v>1</v>
      </c>
      <c r="L14" s="3"/>
      <c r="M14" s="49" t="s">
        <v>22</v>
      </c>
      <c r="N14" s="50"/>
      <c r="O14" s="29" t="s">
        <v>96</v>
      </c>
      <c r="P14" s="29" t="s">
        <v>101</v>
      </c>
      <c r="Q14" s="1"/>
    </row>
    <row r="15" spans="1:17">
      <c r="A15" s="42" t="s">
        <v>23</v>
      </c>
      <c r="B15" s="43">
        <v>16</v>
      </c>
      <c r="C15" s="43">
        <v>1</v>
      </c>
      <c r="D15" s="33">
        <f t="shared" si="0"/>
        <v>17</v>
      </c>
      <c r="E15" s="44"/>
      <c r="F15" s="43"/>
      <c r="G15" s="45">
        <f t="shared" si="1"/>
        <v>0</v>
      </c>
      <c r="H15" s="43">
        <v>2</v>
      </c>
      <c r="I15" s="43"/>
      <c r="J15" s="37">
        <f t="shared" si="2"/>
        <v>2</v>
      </c>
      <c r="K15" s="46">
        <f t="shared" si="3"/>
        <v>19</v>
      </c>
      <c r="L15" s="3"/>
      <c r="M15" s="51" t="s">
        <v>24</v>
      </c>
      <c r="N15" s="52"/>
      <c r="O15" s="53">
        <v>4593</v>
      </c>
      <c r="P15" s="53">
        <v>2722</v>
      </c>
      <c r="Q15" s="1"/>
    </row>
    <row r="16" spans="1:17" ht="15.75" thickBot="1">
      <c r="A16" s="42" t="s">
        <v>25</v>
      </c>
      <c r="B16" s="43">
        <v>5</v>
      </c>
      <c r="C16" s="43"/>
      <c r="D16" s="33">
        <f t="shared" si="0"/>
        <v>5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5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>
        <v>1</v>
      </c>
      <c r="C17" s="43"/>
      <c r="D17" s="33">
        <f t="shared" si="0"/>
        <v>1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1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4208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4098</v>
      </c>
      <c r="Q19" s="1"/>
    </row>
    <row r="20" spans="1:17" ht="15.75" thickBot="1">
      <c r="A20" s="57" t="s">
        <v>32</v>
      </c>
      <c r="B20" s="62">
        <v>4</v>
      </c>
      <c r="C20" s="62">
        <v>9</v>
      </c>
      <c r="D20" s="33">
        <f t="shared" si="0"/>
        <v>13</v>
      </c>
      <c r="E20" s="63">
        <v>5</v>
      </c>
      <c r="F20" s="68"/>
      <c r="G20" s="68">
        <f>SUM(E20:F20)</f>
        <v>5</v>
      </c>
      <c r="H20" s="62"/>
      <c r="I20" s="62"/>
      <c r="J20" s="37">
        <f t="shared" si="2"/>
        <v>0</v>
      </c>
      <c r="K20" s="46">
        <f t="shared" ref="K20:K26" si="4">D20+G20+J20</f>
        <v>18</v>
      </c>
      <c r="L20" s="3"/>
      <c r="M20" s="54" t="s">
        <v>33</v>
      </c>
      <c r="N20" s="69"/>
      <c r="O20" s="70"/>
      <c r="P20" s="71">
        <f>P18+P19</f>
        <v>8306</v>
      </c>
      <c r="Q20" s="1"/>
    </row>
    <row r="21" spans="1:17" ht="15.75" thickBot="1">
      <c r="A21" s="72" t="s">
        <v>34</v>
      </c>
      <c r="B21" s="73">
        <f>SUM(B11:B20)</f>
        <v>51</v>
      </c>
      <c r="C21" s="73">
        <f>SUM(C11:C20)</f>
        <v>16</v>
      </c>
      <c r="D21" s="73">
        <f>SUM(D11:D20)</f>
        <v>67</v>
      </c>
      <c r="E21" s="73">
        <f t="shared" ref="E21:K21" si="5">SUM(E11:E20)</f>
        <v>7</v>
      </c>
      <c r="F21" s="74">
        <f t="shared" si="5"/>
        <v>0</v>
      </c>
      <c r="G21" s="75">
        <f t="shared" si="5"/>
        <v>7</v>
      </c>
      <c r="H21" s="75">
        <f t="shared" si="5"/>
        <v>17</v>
      </c>
      <c r="I21" s="75">
        <f t="shared" si="5"/>
        <v>0</v>
      </c>
      <c r="J21" s="75">
        <f t="shared" si="5"/>
        <v>17</v>
      </c>
      <c r="K21" s="76">
        <f t="shared" si="5"/>
        <v>91</v>
      </c>
      <c r="L21" s="3"/>
      <c r="M21" s="77" t="s">
        <v>35</v>
      </c>
      <c r="N21" s="78"/>
      <c r="O21" s="79"/>
      <c r="P21" s="80">
        <v>173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/>
      <c r="G22" s="45">
        <f t="shared" ref="G22:G27" si="6">SUM(E22:F22)</f>
        <v>0</v>
      </c>
      <c r="H22" s="35"/>
      <c r="I22" s="35"/>
      <c r="J22" s="37">
        <f>SUM(I22)</f>
        <v>0</v>
      </c>
      <c r="K22" s="82">
        <f t="shared" si="4"/>
        <v>0</v>
      </c>
      <c r="L22" s="3"/>
      <c r="M22" s="83" t="s">
        <v>37</v>
      </c>
      <c r="N22" s="84"/>
      <c r="O22" s="85"/>
      <c r="P22" s="80">
        <v>186</v>
      </c>
      <c r="Q22" s="1"/>
    </row>
    <row r="23" spans="1:17" ht="15.75" thickBot="1">
      <c r="A23" s="42" t="s">
        <v>38</v>
      </c>
      <c r="B23" s="43"/>
      <c r="C23" s="43">
        <v>27</v>
      </c>
      <c r="D23" s="33">
        <f t="shared" ref="D23:D27" si="7">SUM(B23:C23)</f>
        <v>27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27</v>
      </c>
      <c r="L23" s="3"/>
      <c r="M23" s="83" t="s">
        <v>39</v>
      </c>
      <c r="N23" s="84"/>
      <c r="O23" s="85"/>
      <c r="P23" s="80">
        <v>44</v>
      </c>
      <c r="Q23" s="1"/>
    </row>
    <row r="24" spans="1:17" ht="15.75" thickBot="1">
      <c r="A24" s="42" t="s">
        <v>40</v>
      </c>
      <c r="B24" s="43"/>
      <c r="C24" s="43">
        <v>9</v>
      </c>
      <c r="D24" s="33">
        <f t="shared" si="7"/>
        <v>9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9</v>
      </c>
      <c r="L24" s="3"/>
      <c r="M24" s="83" t="s">
        <v>41</v>
      </c>
      <c r="N24" s="84"/>
      <c r="O24" s="85"/>
      <c r="P24" s="80">
        <v>2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>
        <v>2</v>
      </c>
      <c r="G25" s="45">
        <f t="shared" si="6"/>
        <v>2</v>
      </c>
      <c r="H25" s="62"/>
      <c r="I25" s="62"/>
      <c r="J25" s="33">
        <f t="shared" si="8"/>
        <v>0</v>
      </c>
      <c r="K25" s="82">
        <f t="shared" si="4"/>
        <v>2</v>
      </c>
      <c r="L25" s="5"/>
      <c r="M25" s="83" t="s">
        <v>43</v>
      </c>
      <c r="N25" s="84"/>
      <c r="O25" s="85"/>
      <c r="P25" s="80">
        <v>81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7732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36</v>
      </c>
      <c r="D27" s="76">
        <f t="shared" si="7"/>
        <v>36</v>
      </c>
      <c r="E27" s="92">
        <f>SUM(E22:E26)</f>
        <v>0</v>
      </c>
      <c r="F27" s="92">
        <f>SUM(F22:F26)</f>
        <v>2</v>
      </c>
      <c r="G27" s="76">
        <f t="shared" si="6"/>
        <v>2</v>
      </c>
      <c r="H27" s="92">
        <f>SUM(H22:H26)</f>
        <v>0</v>
      </c>
      <c r="I27" s="92">
        <f t="shared" ref="I27:K27" si="9">SUM(I22:I26)</f>
        <v>0</v>
      </c>
      <c r="J27" s="92">
        <f t="shared" si="9"/>
        <v>0</v>
      </c>
      <c r="K27" s="92">
        <f t="shared" si="9"/>
        <v>38</v>
      </c>
      <c r="L27" s="3"/>
      <c r="M27" s="64" t="s">
        <v>47</v>
      </c>
      <c r="N27" s="65"/>
      <c r="O27" s="66"/>
      <c r="P27" s="80">
        <v>718</v>
      </c>
      <c r="Q27" s="1"/>
    </row>
    <row r="28" spans="1:17" ht="15.75" thickBot="1">
      <c r="A28" s="93" t="s">
        <v>48</v>
      </c>
      <c r="B28" s="94">
        <f t="shared" ref="B28:K28" si="10">B21+B27</f>
        <v>51</v>
      </c>
      <c r="C28" s="94">
        <f t="shared" si="10"/>
        <v>52</v>
      </c>
      <c r="D28" s="94">
        <f t="shared" si="10"/>
        <v>103</v>
      </c>
      <c r="E28" s="94">
        <f t="shared" si="10"/>
        <v>7</v>
      </c>
      <c r="F28" s="94">
        <f t="shared" si="10"/>
        <v>2</v>
      </c>
      <c r="G28" s="94">
        <f t="shared" si="10"/>
        <v>9</v>
      </c>
      <c r="H28" s="94">
        <f t="shared" si="10"/>
        <v>17</v>
      </c>
      <c r="I28" s="94">
        <f t="shared" si="10"/>
        <v>0</v>
      </c>
      <c r="J28" s="95">
        <f t="shared" si="10"/>
        <v>17</v>
      </c>
      <c r="K28" s="96">
        <f t="shared" si="10"/>
        <v>129</v>
      </c>
      <c r="L28" s="3"/>
      <c r="M28" s="97" t="s">
        <v>49</v>
      </c>
      <c r="N28" s="55"/>
      <c r="O28" s="98"/>
      <c r="P28" s="80">
        <v>646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75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16</v>
      </c>
      <c r="D31" s="3"/>
      <c r="E31" s="114" t="s">
        <v>102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91</v>
      </c>
      <c r="D32" s="3"/>
      <c r="E32" s="123" t="s">
        <v>103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104</v>
      </c>
      <c r="O33" s="131" t="s">
        <v>92</v>
      </c>
      <c r="P33" s="132" t="s">
        <v>97</v>
      </c>
      <c r="Q33" s="1"/>
    </row>
    <row r="34" spans="1:17" ht="15.75" thickBot="1">
      <c r="A34" s="182" t="s">
        <v>62</v>
      </c>
      <c r="B34" s="183"/>
      <c r="C34" s="183"/>
      <c r="D34" s="183"/>
      <c r="E34" s="184"/>
      <c r="F34" s="117" t="s">
        <v>63</v>
      </c>
      <c r="G34" s="192" t="s">
        <v>64</v>
      </c>
      <c r="H34" s="184"/>
      <c r="I34" s="185" t="s">
        <v>93</v>
      </c>
      <c r="J34" s="186"/>
      <c r="K34" s="187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98</v>
      </c>
      <c r="G35" s="138" t="s">
        <v>91</v>
      </c>
      <c r="H35" s="138" t="s">
        <v>66</v>
      </c>
      <c r="I35" s="139"/>
      <c r="J35" s="193" t="s">
        <v>89</v>
      </c>
      <c r="K35" s="194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94</v>
      </c>
      <c r="G36" s="138" t="s">
        <v>95</v>
      </c>
      <c r="H36" s="138" t="s">
        <v>99</v>
      </c>
      <c r="I36" s="140"/>
      <c r="J36" s="195" t="s">
        <v>90</v>
      </c>
      <c r="K36" s="196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68</v>
      </c>
      <c r="B37" s="136"/>
      <c r="C37" s="136"/>
      <c r="D37" s="136"/>
      <c r="E37" s="136"/>
      <c r="F37" s="138" t="s">
        <v>105</v>
      </c>
      <c r="G37" s="138" t="s">
        <v>66</v>
      </c>
      <c r="H37" s="138" t="s">
        <v>106</v>
      </c>
      <c r="I37" s="141"/>
      <c r="J37" s="195"/>
      <c r="K37" s="196"/>
      <c r="L37" s="3"/>
      <c r="M37" s="134"/>
      <c r="N37" s="101"/>
      <c r="O37" s="101"/>
      <c r="P37" s="101"/>
      <c r="Q37" s="1"/>
    </row>
    <row r="38" spans="1:17">
      <c r="A38" s="135" t="s">
        <v>69</v>
      </c>
      <c r="B38" s="136"/>
      <c r="C38" s="136"/>
      <c r="D38" s="136"/>
      <c r="E38" s="137"/>
      <c r="F38" s="142" t="s">
        <v>98</v>
      </c>
      <c r="G38" s="138" t="s">
        <v>66</v>
      </c>
      <c r="H38" s="138" t="s">
        <v>107</v>
      </c>
      <c r="I38" s="141"/>
      <c r="J38" s="176"/>
      <c r="K38" s="177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70</v>
      </c>
      <c r="B39" s="136"/>
      <c r="C39" s="136"/>
      <c r="D39" s="136"/>
      <c r="E39" s="137"/>
      <c r="F39" s="138" t="s">
        <v>108</v>
      </c>
      <c r="G39" s="138" t="s">
        <v>66</v>
      </c>
      <c r="H39" s="138" t="s">
        <v>106</v>
      </c>
      <c r="I39" s="144"/>
      <c r="J39" s="176"/>
      <c r="K39" s="177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71</v>
      </c>
      <c r="C41" s="149"/>
      <c r="D41" s="149"/>
      <c r="E41" s="149"/>
      <c r="F41" s="150"/>
      <c r="G41" s="120" t="s">
        <v>72</v>
      </c>
      <c r="H41" s="151"/>
      <c r="I41" s="152"/>
      <c r="J41" s="178"/>
      <c r="K41" s="179"/>
      <c r="L41" s="3"/>
      <c r="M41" s="134"/>
      <c r="N41" s="101"/>
      <c r="O41" s="101" t="s">
        <v>73</v>
      </c>
      <c r="P41" s="101"/>
    </row>
    <row r="42" spans="1:17" ht="15.75" thickBot="1">
      <c r="A42" s="99"/>
      <c r="B42" s="153"/>
      <c r="C42" s="145"/>
      <c r="D42" s="145"/>
      <c r="E42" s="20" t="s">
        <v>74</v>
      </c>
      <c r="F42" s="154" t="s">
        <v>75</v>
      </c>
      <c r="G42" s="153"/>
      <c r="H42" s="146"/>
      <c r="I42" s="147"/>
      <c r="J42" s="155" t="s">
        <v>74</v>
      </c>
      <c r="K42" s="179" t="s">
        <v>75</v>
      </c>
      <c r="L42" s="3"/>
      <c r="M42" s="134"/>
      <c r="N42" s="156"/>
      <c r="O42" s="157" t="s">
        <v>87</v>
      </c>
      <c r="P42" s="157"/>
    </row>
    <row r="43" spans="1:17" ht="15.75" thickBot="1">
      <c r="A43" s="99"/>
      <c r="B43" s="120" t="s">
        <v>76</v>
      </c>
      <c r="C43" s="149"/>
      <c r="D43" s="149"/>
      <c r="E43" s="158">
        <v>2827</v>
      </c>
      <c r="F43" s="158">
        <v>4208</v>
      </c>
      <c r="G43" s="159" t="s">
        <v>77</v>
      </c>
      <c r="H43" s="159"/>
      <c r="I43" s="160"/>
      <c r="J43" s="158">
        <v>2809</v>
      </c>
      <c r="K43" s="158">
        <v>4098</v>
      </c>
      <c r="L43" s="3"/>
      <c r="M43" s="134"/>
      <c r="N43" s="143"/>
      <c r="O43" s="157" t="s">
        <v>88</v>
      </c>
      <c r="P43" s="157"/>
    </row>
    <row r="44" spans="1:17" ht="15.75" thickBot="1">
      <c r="A44" s="99"/>
      <c r="B44" s="120" t="s">
        <v>78</v>
      </c>
      <c r="C44" s="149"/>
      <c r="D44" s="149"/>
      <c r="E44" s="158">
        <v>109</v>
      </c>
      <c r="F44" s="158">
        <v>186</v>
      </c>
      <c r="G44" s="161" t="s">
        <v>35</v>
      </c>
      <c r="H44" s="162"/>
      <c r="I44" s="163"/>
      <c r="J44" s="158">
        <v>109</v>
      </c>
      <c r="K44" s="158">
        <v>173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79</v>
      </c>
      <c r="C45" s="149"/>
      <c r="D45" s="149"/>
      <c r="E45" s="158">
        <v>960</v>
      </c>
      <c r="F45" s="158">
        <v>1746</v>
      </c>
      <c r="G45" s="164" t="s">
        <v>80</v>
      </c>
      <c r="H45" s="165"/>
      <c r="I45" s="160"/>
      <c r="J45" s="158">
        <v>634</v>
      </c>
      <c r="K45" s="158">
        <v>961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81</v>
      </c>
      <c r="C46" s="149"/>
      <c r="D46" s="149"/>
      <c r="E46" s="158">
        <v>1061</v>
      </c>
      <c r="F46" s="158">
        <v>1404</v>
      </c>
      <c r="G46" s="166" t="s">
        <v>47</v>
      </c>
      <c r="H46" s="167"/>
      <c r="I46" s="168"/>
      <c r="J46" s="158">
        <v>387</v>
      </c>
      <c r="K46" s="158">
        <v>718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82</v>
      </c>
      <c r="C47" s="149"/>
      <c r="D47" s="149"/>
      <c r="E47" s="158">
        <v>0</v>
      </c>
      <c r="F47" s="158">
        <v>0</v>
      </c>
      <c r="G47" s="161" t="s">
        <v>83</v>
      </c>
      <c r="H47" s="162"/>
      <c r="I47" s="163"/>
      <c r="J47" s="158">
        <v>0</v>
      </c>
      <c r="K47" s="158">
        <v>0</v>
      </c>
      <c r="L47" s="3"/>
      <c r="M47" s="133" t="s">
        <v>84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85</v>
      </c>
      <c r="H48" s="159"/>
      <c r="I48" s="170"/>
      <c r="J48" s="158">
        <v>515</v>
      </c>
      <c r="K48" s="158">
        <v>668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86</v>
      </c>
      <c r="H49" s="159"/>
      <c r="I49" s="170"/>
      <c r="J49" s="158">
        <v>819</v>
      </c>
      <c r="K49" s="158">
        <v>1093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4957</v>
      </c>
      <c r="F50" s="172">
        <f>SUM(F43:F48)</f>
        <v>7544</v>
      </c>
      <c r="G50" s="97" t="s">
        <v>9</v>
      </c>
      <c r="H50" s="173"/>
      <c r="I50" s="174"/>
      <c r="J50" s="132">
        <f>SUM(J43:J49)</f>
        <v>5273</v>
      </c>
      <c r="K50" s="132">
        <f>SUM(K43:K49)</f>
        <v>7711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  <row r="53" spans="1:16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</row>
  </sheetData>
  <mergeCells count="12">
    <mergeCell ref="J36:K36"/>
    <mergeCell ref="J37:K37"/>
    <mergeCell ref="M9:N9"/>
    <mergeCell ref="A34:E34"/>
    <mergeCell ref="G34:H34"/>
    <mergeCell ref="I34:K34"/>
    <mergeCell ref="J35:K35"/>
    <mergeCell ref="B8:D8"/>
    <mergeCell ref="E8:G8"/>
    <mergeCell ref="H8:J8"/>
    <mergeCell ref="F9:F10"/>
    <mergeCell ref="I9:I10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2020-03-14T06:19:47Z</dcterms:modified>
</cp:coreProperties>
</file>