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3" i="1"/>
  <c r="D21" l="1"/>
  <c r="G12" l="1"/>
  <c r="G13"/>
  <c r="G14"/>
  <c r="G15"/>
  <c r="G16"/>
  <c r="G17"/>
  <c r="G18"/>
  <c r="G19"/>
  <c r="G20"/>
  <c r="G21"/>
  <c r="D14" l="1"/>
  <c r="P21"/>
  <c r="D15" l="1"/>
  <c r="D16"/>
  <c r="C22" l="1"/>
  <c r="B22"/>
  <c r="D12" l="1"/>
  <c r="D17"/>
  <c r="D18"/>
  <c r="D19"/>
  <c r="D20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<sst xmlns="http://schemas.openxmlformats.org/spreadsheetml/2006/main" count="153" uniqueCount="119">
  <si>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</si>
  <si>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</si>
  <si>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</si>
  <si>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</si>
  <si>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</si>
  <si>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</si>
  <si>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</si>
  <si>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</si>
  <si>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</si>
  <si>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</si>
  <si>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</si>
  <si>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</si>
  <si>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</si>
  <si>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</si>
  <si>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</si>
  <si>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</si>
  <si>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</si>
  <si>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</si>
  <si>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</si>
  <si>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</si>
  <si>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</si>
  <si>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</si>
  <si>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</si>
  <si>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</si>
  <si>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</si>
  <si>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</si>
  <si>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</si>
  <si>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</si>
  <si>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</si>
  <si>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</si>
  <si>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</si>
  <si>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</si>
  <si>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</si>
  <si>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</si>
  <si>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</si>
  <si>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</si>
  <si>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</si>
  <si>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</si>
  <si>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</si>
  <si>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</si>
  <si>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</si>
  <si>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</si>
  <si>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</si>
  <si>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</si>
  <si>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</si>
  <si>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</si>
  <si>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</si>
  <si>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</si>
  <si>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</si>
  <si>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</si>
  <si>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</si>
  <si>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</si>
  <si>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</si>
  <si>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</si>
  <si>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</si>
  <si>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</si>
  <si>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</si>
  <si>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</si>
  <si>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</si>
  <si>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</si>
  <si>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</si>
  <si>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</si>
  <si>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</si>
  <si>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</si>
  <si>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</si>
  <si>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</si>
  <si>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</si>
  <si>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</si>
  <si>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</si>
  <si>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</si>
  <si>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</si>
  <si>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</si>
  <si>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</si>
  <si>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</si>
  <si>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</si>
  <si>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</si>
  <si>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</si>
  <si>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</si>
  <si>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</si>
  <si>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</si>
  <si>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</si>
  <si>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</si>
  <si>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</si>
  <si>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</si>
  <si>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</si>
  <si>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</si>
  <si>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</si>
  <si>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</si>
  <si>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</si>
  <si>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</si>
  <si>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</si>
  <si>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X</t>
  </si>
  <si>
    <t>356</t>
  </si>
  <si>
    <t>5, 12</t>
  </si>
  <si>
    <t>CCT-2</t>
  </si>
  <si>
    <t>D)  VACANT BERTH : 04</t>
  </si>
  <si>
    <t>NCT-5</t>
  </si>
  <si>
    <t>08</t>
  </si>
  <si>
    <t>1330</t>
  </si>
  <si>
    <t>19/07/2022</t>
  </si>
  <si>
    <t>06</t>
  </si>
  <si>
    <t>1300</t>
  </si>
  <si>
    <t>1430</t>
  </si>
  <si>
    <t xml:space="preserve">              VESSELS  PARTICULARS &amp;  CONTAINER   LYING  POSITION CLOSING AT 0800 Hrs. ON 20/07/2022      </t>
  </si>
  <si>
    <t>20/07/2022</t>
  </si>
  <si>
    <t>23</t>
  </si>
  <si>
    <t>1048</t>
  </si>
  <si>
    <t>60</t>
  </si>
  <si>
    <t>255</t>
  </si>
  <si>
    <t>32</t>
  </si>
  <si>
    <t>161</t>
  </si>
  <si>
    <t>7788</t>
  </si>
  <si>
    <t>790</t>
  </si>
  <si>
    <t>40</t>
  </si>
  <si>
    <t>READY:-CONT./11(NB-11),GI/ ,TANK/, CC/,FERT/,FOOD/ W/ForLightering-C/C-01</t>
  </si>
  <si>
    <t>W/For Docu :-GI/09,FOOD/0,SUGAR/0,SALT/0,FERT/0,TANK/06</t>
  </si>
  <si>
    <t>09</t>
  </si>
  <si>
    <t>0</t>
  </si>
  <si>
    <t>1500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</si>
</sst>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7" workbookViewId="0">
      <selection activeCell="N39" sqref="N3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8" t="s">
        <v>2</v>
      </c>
      <c r="E4" s="188"/>
      <c r="F4" s="188"/>
      <c r="G4" s="188"/>
      <c r="H4" s="188"/>
      <c r="I4" s="188"/>
      <c r="J4" s="3"/>
      <c r="K4" s="3"/>
      <c r="L4" s="2"/>
      <c r="M4" s="2"/>
      <c r="N4" s="2"/>
      <c r="O4" s="170"/>
      <c r="P4" s="151" t="s">
        <v>0</v>
      </c>
    </row>
    <row r="5" spans="1:18">
      <c r="A5" s="2"/>
      <c r="B5" s="92" t="s">
        <v>103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151" t="s">
        <v>83</v>
      </c>
      <c r="P5" s="2"/>
    </row>
    <row r="6" spans="1:18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1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1"/>
      <c r="N8" s="2"/>
      <c r="O8" s="2"/>
      <c r="P8" s="2"/>
    </row>
    <row r="9" spans="1:18" ht="15.75" thickBot="1">
      <c r="A9" s="89" t="s">
        <v>3</v>
      </c>
      <c r="B9" s="202" t="s">
        <v>4</v>
      </c>
      <c r="C9" s="203"/>
      <c r="D9" s="204"/>
      <c r="E9" s="205" t="s">
        <v>5</v>
      </c>
      <c r="F9" s="203"/>
      <c r="G9" s="206"/>
      <c r="H9" s="207" t="s">
        <v>6</v>
      </c>
      <c r="I9" s="208"/>
      <c r="J9" s="208"/>
      <c r="K9" s="14" t="s">
        <v>7</v>
      </c>
      <c r="L9" s="3"/>
      <c r="M9" s="209" t="s">
        <v>88</v>
      </c>
      <c r="N9" s="209"/>
      <c r="O9" s="209"/>
      <c r="P9" s="210"/>
    </row>
    <row r="10" spans="1:18" ht="15" customHeight="1" thickBot="1">
      <c r="A10" s="50" t="s">
        <v>8</v>
      </c>
      <c r="B10" s="183" t="s">
        <v>9</v>
      </c>
      <c r="C10" s="173" t="s">
        <v>10</v>
      </c>
      <c r="D10" s="181" t="s">
        <v>7</v>
      </c>
      <c r="E10" s="183" t="s">
        <v>9</v>
      </c>
      <c r="F10" s="173" t="s">
        <v>10</v>
      </c>
      <c r="G10" s="173" t="s">
        <v>7</v>
      </c>
      <c r="H10" s="183" t="s">
        <v>9</v>
      </c>
      <c r="I10" s="173" t="s">
        <v>10</v>
      </c>
      <c r="J10" s="175" t="s">
        <v>7</v>
      </c>
      <c r="K10" s="173" t="s">
        <v>11</v>
      </c>
      <c r="L10" s="3"/>
      <c r="M10" s="177" t="s">
        <v>12</v>
      </c>
      <c r="N10" s="178"/>
      <c r="O10" s="136" t="s">
        <v>13</v>
      </c>
      <c r="P10" s="136" t="s">
        <v>13</v>
      </c>
    </row>
    <row r="11" spans="1:18" ht="15.75" thickBot="1">
      <c r="A11" s="50" t="s">
        <v>14</v>
      </c>
      <c r="B11" s="184"/>
      <c r="C11" s="174"/>
      <c r="D11" s="182"/>
      <c r="E11" s="184"/>
      <c r="F11" s="174"/>
      <c r="G11" s="174"/>
      <c r="H11" s="184"/>
      <c r="I11" s="174"/>
      <c r="J11" s="176"/>
      <c r="K11" s="174"/>
      <c r="L11" s="3"/>
      <c r="M11" s="179"/>
      <c r="N11" s="180"/>
      <c r="O11" s="135" t="s">
        <v>99</v>
      </c>
      <c r="P11" s="135" t="s">
        <v>104</v>
      </c>
    </row>
    <row r="12" spans="1:18" ht="15.75" thickBot="1">
      <c r="A12" s="117" t="s">
        <v>15</v>
      </c>
      <c r="B12" s="112"/>
      <c r="C12" s="104">
        <v>11</v>
      </c>
      <c r="D12" s="145">
        <f t="shared" ref="D12:D21" si="0">SUM(B12:C12)</f>
        <v>11</v>
      </c>
      <c r="E12" s="141"/>
      <c r="F12" s="69"/>
      <c r="G12" s="167">
        <f>SUM(E12:F12)</f>
        <v>0</v>
      </c>
      <c r="H12" s="69">
        <v>11</v>
      </c>
      <c r="I12" s="69"/>
      <c r="J12" s="139">
        <f>SUM(H12:I12)</f>
        <v>11</v>
      </c>
      <c r="K12" s="90">
        <f t="shared" ref="K12:K19" si="1">D12+G12+J12</f>
        <v>22</v>
      </c>
      <c r="L12" s="3"/>
      <c r="M12" s="211">
        <v>53518</v>
      </c>
      <c r="N12" s="212"/>
      <c r="O12" s="172">
        <v>44621</v>
      </c>
      <c r="P12" s="105">
        <v>43940</v>
      </c>
      <c r="R12" t="s">
        <v>85</v>
      </c>
    </row>
    <row r="13" spans="1:18">
      <c r="A13" s="118" t="s">
        <v>16</v>
      </c>
      <c r="B13" s="113">
        <v>16</v>
      </c>
      <c r="C13" s="91">
        <v>9</v>
      </c>
      <c r="D13" s="145">
        <f t="shared" si="0"/>
        <v>25</v>
      </c>
      <c r="E13" s="142">
        <v>2</v>
      </c>
      <c r="F13" s="91"/>
      <c r="G13" s="167">
        <f>SUM(E13:F13)</f>
        <v>2</v>
      </c>
      <c r="H13" s="91">
        <v>5</v>
      </c>
      <c r="I13" s="91"/>
      <c r="J13" s="139">
        <f t="shared" ref="J13:J21" si="2">SUM(H13:I13)</f>
        <v>5</v>
      </c>
      <c r="K13" s="91">
        <f t="shared" si="1"/>
        <v>32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1</v>
      </c>
      <c r="C14" s="91"/>
      <c r="D14" s="146">
        <f>B14+C14</f>
        <v>1</v>
      </c>
      <c r="E14" s="143"/>
      <c r="F14" s="91"/>
      <c r="G14" s="168">
        <f t="shared" ref="G14:G20" si="3">SUM(E14:F14)</f>
        <v>0</v>
      </c>
      <c r="H14" s="91"/>
      <c r="I14" s="91"/>
      <c r="J14" s="139">
        <f t="shared" si="2"/>
        <v>0</v>
      </c>
      <c r="K14" s="91">
        <f t="shared" si="1"/>
        <v>1</v>
      </c>
      <c r="L14" s="3"/>
      <c r="M14" s="134"/>
      <c r="N14" s="64"/>
      <c r="O14" s="134"/>
      <c r="P14" s="134"/>
    </row>
    <row r="15" spans="1:18" ht="15.75" thickBot="1">
      <c r="A15" s="118" t="s">
        <v>18</v>
      </c>
      <c r="B15" s="113">
        <v>2</v>
      </c>
      <c r="C15" s="91"/>
      <c r="D15" s="147">
        <f t="shared" si="0"/>
        <v>2</v>
      </c>
      <c r="E15" s="143"/>
      <c r="F15" s="91"/>
      <c r="G15" s="168">
        <f t="shared" si="3"/>
        <v>0</v>
      </c>
      <c r="H15" s="91"/>
      <c r="I15" s="91"/>
      <c r="J15" s="139">
        <f t="shared" si="2"/>
        <v>0</v>
      </c>
      <c r="K15" s="91">
        <f t="shared" si="1"/>
        <v>2</v>
      </c>
      <c r="L15" s="3"/>
      <c r="M15" s="222" t="s">
        <v>19</v>
      </c>
      <c r="N15" s="223"/>
      <c r="O15" s="135" t="s">
        <v>99</v>
      </c>
      <c r="P15" s="135" t="s">
        <v>104</v>
      </c>
    </row>
    <row r="16" spans="1:18" ht="15.75" thickBot="1">
      <c r="A16" s="118" t="s">
        <v>20</v>
      </c>
      <c r="B16" s="113">
        <v>14</v>
      </c>
      <c r="C16" s="91">
        <v>1</v>
      </c>
      <c r="D16" s="147">
        <f t="shared" si="0"/>
        <v>15</v>
      </c>
      <c r="E16" s="143"/>
      <c r="F16" s="91"/>
      <c r="G16" s="168">
        <f t="shared" si="3"/>
        <v>0</v>
      </c>
      <c r="H16" s="91"/>
      <c r="I16" s="91"/>
      <c r="J16" s="147">
        <f t="shared" si="2"/>
        <v>0</v>
      </c>
      <c r="K16" s="91">
        <f t="shared" si="1"/>
        <v>15</v>
      </c>
      <c r="L16" s="3"/>
      <c r="M16" s="186" t="s">
        <v>21</v>
      </c>
      <c r="N16" s="187"/>
      <c r="O16" s="172">
        <v>3910</v>
      </c>
      <c r="P16" s="172">
        <v>4619</v>
      </c>
    </row>
    <row r="17" spans="1:18" ht="15.75" thickBot="1">
      <c r="A17" s="118" t="s">
        <v>22</v>
      </c>
      <c r="B17" s="113">
        <v>1</v>
      </c>
      <c r="C17" s="91"/>
      <c r="D17" s="147">
        <f t="shared" si="0"/>
        <v>1</v>
      </c>
      <c r="E17" s="143"/>
      <c r="F17" s="91"/>
      <c r="G17" s="168">
        <f t="shared" si="3"/>
        <v>0</v>
      </c>
      <c r="H17" s="91"/>
      <c r="I17" s="91"/>
      <c r="J17" s="146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/>
      <c r="C18" s="91"/>
      <c r="D18" s="147">
        <f t="shared" si="0"/>
        <v>0</v>
      </c>
      <c r="E18" s="143"/>
      <c r="F18" s="91"/>
      <c r="G18" s="168">
        <f t="shared" si="3"/>
        <v>0</v>
      </c>
      <c r="H18" s="91"/>
      <c r="I18" s="91"/>
      <c r="J18" s="139">
        <f t="shared" si="2"/>
        <v>0</v>
      </c>
      <c r="K18" s="91">
        <f t="shared" si="1"/>
        <v>0</v>
      </c>
      <c r="L18" s="3"/>
      <c r="M18" s="224" t="s">
        <v>24</v>
      </c>
      <c r="N18" s="225"/>
      <c r="O18" s="225"/>
      <c r="P18" s="226"/>
    </row>
    <row r="19" spans="1:18">
      <c r="A19" s="119" t="s">
        <v>25</v>
      </c>
      <c r="B19" s="113"/>
      <c r="C19" s="91"/>
      <c r="D19" s="147">
        <f t="shared" si="0"/>
        <v>0</v>
      </c>
      <c r="E19" s="143"/>
      <c r="F19" s="91"/>
      <c r="G19" s="168">
        <f t="shared" si="3"/>
        <v>0</v>
      </c>
      <c r="H19" s="91"/>
      <c r="I19" s="91"/>
      <c r="J19" s="139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3593</v>
      </c>
    </row>
    <row r="20" spans="1:18" ht="15.75" thickBot="1">
      <c r="A20" s="119" t="s">
        <v>27</v>
      </c>
      <c r="B20" s="114"/>
      <c r="C20" s="126"/>
      <c r="D20" s="147">
        <f t="shared" si="0"/>
        <v>0</v>
      </c>
      <c r="E20" s="144"/>
      <c r="F20" s="126"/>
      <c r="G20" s="168">
        <f t="shared" si="3"/>
        <v>0</v>
      </c>
      <c r="H20" s="126"/>
      <c r="I20" s="126"/>
      <c r="J20" s="139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3843</v>
      </c>
    </row>
    <row r="21" spans="1:18" ht="15.75" thickBot="1">
      <c r="A21" s="119" t="s">
        <v>29</v>
      </c>
      <c r="B21" s="114">
        <v>4</v>
      </c>
      <c r="C21" s="126">
        <v>6</v>
      </c>
      <c r="D21" s="147">
        <f t="shared" si="0"/>
        <v>10</v>
      </c>
      <c r="E21" s="129"/>
      <c r="F21" s="62"/>
      <c r="G21" s="169">
        <f>SUM(E21:F21)</f>
        <v>0</v>
      </c>
      <c r="H21" s="126"/>
      <c r="I21" s="126"/>
      <c r="J21" s="139">
        <f t="shared" si="2"/>
        <v>0</v>
      </c>
      <c r="K21" s="91">
        <f t="shared" ref="K21:K28" si="4">D21+G21+J21</f>
        <v>10</v>
      </c>
      <c r="L21" s="3"/>
      <c r="M21" s="34" t="s">
        <v>30</v>
      </c>
      <c r="N21" s="35"/>
      <c r="O21" s="36"/>
      <c r="P21" s="96">
        <f>SUM(P19:P20)</f>
        <v>7436</v>
      </c>
      <c r="R21" t="s">
        <v>0</v>
      </c>
    </row>
    <row r="22" spans="1:18" ht="15.75" thickBot="1">
      <c r="A22" s="120" t="s">
        <v>31</v>
      </c>
      <c r="B22" s="115">
        <f>SUM(B12:B21)</f>
        <v>38</v>
      </c>
      <c r="C22" s="68">
        <f>SUM(C12:C21)</f>
        <v>27</v>
      </c>
      <c r="D22" s="140">
        <f>SUM(B22:C22)</f>
        <v>65</v>
      </c>
      <c r="E22" s="130">
        <f t="shared" ref="E22:J22" si="5">SUM(E12:E21)</f>
        <v>2</v>
      </c>
      <c r="F22" s="68">
        <f t="shared" si="5"/>
        <v>0</v>
      </c>
      <c r="G22" s="115">
        <f t="shared" si="5"/>
        <v>2</v>
      </c>
      <c r="H22" s="68">
        <f t="shared" si="5"/>
        <v>16</v>
      </c>
      <c r="I22" s="68">
        <f t="shared" si="5"/>
        <v>0</v>
      </c>
      <c r="J22" s="140">
        <f t="shared" si="5"/>
        <v>16</v>
      </c>
      <c r="K22" s="68">
        <f t="shared" si="4"/>
        <v>83</v>
      </c>
      <c r="L22" s="3"/>
      <c r="M22" s="37" t="s">
        <v>32</v>
      </c>
      <c r="N22" s="38"/>
      <c r="O22" s="39"/>
      <c r="P22" s="155">
        <v>151</v>
      </c>
    </row>
    <row r="23" spans="1:18" ht="15.75" thickBot="1">
      <c r="A23" s="121" t="s">
        <v>33</v>
      </c>
      <c r="B23" s="69"/>
      <c r="C23" s="90"/>
      <c r="D23" s="139">
        <f>SUM(C23)</f>
        <v>0</v>
      </c>
      <c r="E23" s="127"/>
      <c r="F23" s="90"/>
      <c r="G23" s="168">
        <f t="shared" ref="G23:G28" si="6">SUM(E23:F23)</f>
        <v>0</v>
      </c>
      <c r="H23" s="90"/>
      <c r="I23" s="90"/>
      <c r="J23" s="139">
        <f>SUM(I23)</f>
        <v>0</v>
      </c>
      <c r="K23" s="69">
        <f t="shared" si="4"/>
        <v>0</v>
      </c>
      <c r="L23" s="3"/>
      <c r="M23" s="40" t="s">
        <v>34</v>
      </c>
      <c r="N23" s="41"/>
      <c r="O23" s="42"/>
      <c r="P23" s="154" t="s">
        <v>107</v>
      </c>
    </row>
    <row r="24" spans="1:18" ht="15.75" thickBot="1">
      <c r="A24" s="122" t="s">
        <v>35</v>
      </c>
      <c r="B24" s="91"/>
      <c r="C24" s="91">
        <v>24</v>
      </c>
      <c r="D24" s="138">
        <f t="shared" ref="D24:D28" si="7">SUM(B24:C24)</f>
        <v>24</v>
      </c>
      <c r="E24" s="128"/>
      <c r="F24" s="91" t="s">
        <v>0</v>
      </c>
      <c r="G24" s="168">
        <f t="shared" si="6"/>
        <v>0</v>
      </c>
      <c r="H24" s="91"/>
      <c r="I24" s="91"/>
      <c r="J24" s="138">
        <f t="shared" ref="J24:J28" si="8">SUM(H24:I24)</f>
        <v>0</v>
      </c>
      <c r="K24" s="69">
        <f t="shared" si="4"/>
        <v>24</v>
      </c>
      <c r="L24" s="3"/>
      <c r="M24" s="40" t="s">
        <v>36</v>
      </c>
      <c r="N24" s="41"/>
      <c r="O24" s="42"/>
      <c r="P24" s="19" t="s">
        <v>108</v>
      </c>
    </row>
    <row r="25" spans="1:18" ht="15.75" thickBot="1">
      <c r="A25" s="122" t="s">
        <v>37</v>
      </c>
      <c r="B25" s="91"/>
      <c r="C25" s="91">
        <v>8</v>
      </c>
      <c r="D25" s="138">
        <f t="shared" si="7"/>
        <v>8</v>
      </c>
      <c r="E25" s="128"/>
      <c r="F25" s="91"/>
      <c r="G25" s="168">
        <f t="shared" si="6"/>
        <v>0</v>
      </c>
      <c r="H25" s="91"/>
      <c r="I25" s="91"/>
      <c r="J25" s="138">
        <f t="shared" si="8"/>
        <v>0</v>
      </c>
      <c r="K25" s="69">
        <f t="shared" si="4"/>
        <v>8</v>
      </c>
      <c r="L25" s="3"/>
      <c r="M25" s="40" t="s">
        <v>38</v>
      </c>
      <c r="N25" s="41"/>
      <c r="O25" s="42"/>
      <c r="P25" s="156" t="s">
        <v>109</v>
      </c>
    </row>
    <row r="26" spans="1:18" ht="15.75" thickBot="1">
      <c r="A26" s="123" t="s">
        <v>39</v>
      </c>
      <c r="B26" s="126"/>
      <c r="C26" s="126"/>
      <c r="D26" s="138">
        <f t="shared" si="7"/>
        <v>0</v>
      </c>
      <c r="E26" s="128"/>
      <c r="F26" s="126">
        <v>1</v>
      </c>
      <c r="G26" s="168">
        <f t="shared" si="6"/>
        <v>1</v>
      </c>
      <c r="H26" s="126"/>
      <c r="I26" s="126"/>
      <c r="J26" s="138">
        <f t="shared" si="8"/>
        <v>0</v>
      </c>
      <c r="K26" s="69">
        <f t="shared" si="4"/>
        <v>1</v>
      </c>
      <c r="L26" s="13"/>
      <c r="M26" s="40" t="s">
        <v>40</v>
      </c>
      <c r="N26" s="41"/>
      <c r="O26" s="42"/>
      <c r="P26" s="157" t="s">
        <v>110</v>
      </c>
    </row>
    <row r="27" spans="1:18" ht="15.75" thickBot="1">
      <c r="A27" s="122" t="s">
        <v>76</v>
      </c>
      <c r="B27" s="62"/>
      <c r="C27" s="126"/>
      <c r="D27" s="138">
        <f t="shared" si="7"/>
        <v>0</v>
      </c>
      <c r="E27" s="70"/>
      <c r="F27" s="62"/>
      <c r="G27" s="169">
        <f t="shared" si="6"/>
        <v>0</v>
      </c>
      <c r="H27" s="62"/>
      <c r="I27" s="126"/>
      <c r="J27" s="138">
        <f t="shared" si="8"/>
        <v>0</v>
      </c>
      <c r="K27" s="69">
        <f t="shared" si="4"/>
        <v>0</v>
      </c>
      <c r="L27" s="3"/>
      <c r="M27" s="227" t="s">
        <v>41</v>
      </c>
      <c r="N27" s="228"/>
      <c r="O27" s="229"/>
      <c r="P27" s="19" t="s">
        <v>111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32</v>
      </c>
      <c r="D28" s="115">
        <f t="shared" si="7"/>
        <v>32</v>
      </c>
      <c r="E28" s="115">
        <v>0</v>
      </c>
      <c r="F28" s="111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0</v>
      </c>
      <c r="J28" s="149">
        <f t="shared" si="8"/>
        <v>0</v>
      </c>
      <c r="K28" s="71">
        <f t="shared" si="4"/>
        <v>33</v>
      </c>
      <c r="L28" s="3"/>
      <c r="M28" s="31" t="s">
        <v>43</v>
      </c>
      <c r="N28" s="32"/>
      <c r="O28" s="33"/>
      <c r="P28" s="158" t="s">
        <v>112</v>
      </c>
    </row>
    <row r="29" spans="1:18" ht="15.75" thickBot="1">
      <c r="A29" s="125" t="s">
        <v>44</v>
      </c>
      <c r="B29" s="133">
        <f t="shared" ref="B29:K29" si="9">B22+B28</f>
        <v>38</v>
      </c>
      <c r="C29" s="133">
        <f t="shared" si="9"/>
        <v>59</v>
      </c>
      <c r="D29" s="132">
        <f t="shared" si="9"/>
        <v>97</v>
      </c>
      <c r="E29" s="132">
        <f t="shared" si="9"/>
        <v>2</v>
      </c>
      <c r="F29" s="116">
        <f t="shared" si="9"/>
        <v>1</v>
      </c>
      <c r="G29" s="72">
        <f t="shared" si="9"/>
        <v>3</v>
      </c>
      <c r="H29" s="131">
        <f t="shared" si="9"/>
        <v>16</v>
      </c>
      <c r="I29" s="133">
        <f t="shared" si="9"/>
        <v>0</v>
      </c>
      <c r="J29" s="150">
        <f t="shared" si="9"/>
        <v>16</v>
      </c>
      <c r="K29" s="73">
        <f t="shared" si="9"/>
        <v>116</v>
      </c>
      <c r="L29" s="3"/>
      <c r="M29" s="55" t="s">
        <v>45</v>
      </c>
      <c r="N29" s="43"/>
      <c r="O29" s="44"/>
      <c r="P29" s="14">
        <v>1032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7"/>
      <c r="C31" s="149">
        <f xml:space="preserve"> B29+E29+H29</f>
        <v>56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219" t="s">
        <v>89</v>
      </c>
      <c r="N31" s="220"/>
      <c r="O31" s="220"/>
      <c r="P31" s="221"/>
    </row>
    <row r="32" spans="1:18" ht="15.75" thickBot="1">
      <c r="A32" s="197" t="s">
        <v>47</v>
      </c>
      <c r="B32" s="198"/>
      <c r="C32" s="163">
        <f>C22+F22+I22</f>
        <v>27</v>
      </c>
      <c r="D32" s="107"/>
      <c r="E32" s="199" t="s">
        <v>114</v>
      </c>
      <c r="F32" s="200"/>
      <c r="G32" s="200"/>
      <c r="H32" s="200"/>
      <c r="I32" s="200"/>
      <c r="J32" s="200"/>
      <c r="K32" s="201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94" t="s">
        <v>51</v>
      </c>
      <c r="B33" s="230"/>
      <c r="C33" s="149">
        <f>SUM(C31:C32)</f>
        <v>83</v>
      </c>
      <c r="D33" s="107"/>
      <c r="E33" s="171" t="s">
        <v>115</v>
      </c>
      <c r="F33" s="164"/>
      <c r="G33" s="164"/>
      <c r="H33" s="164"/>
      <c r="I33" s="164"/>
      <c r="J33" s="164"/>
      <c r="K33" s="166"/>
      <c r="L33" s="3"/>
      <c r="M33" s="148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105</v>
      </c>
      <c r="O34" s="99" t="s">
        <v>92</v>
      </c>
      <c r="P34" s="19" t="s">
        <v>106</v>
      </c>
    </row>
    <row r="35" spans="1:16" ht="15.75" thickBot="1">
      <c r="A35" s="202" t="s">
        <v>56</v>
      </c>
      <c r="B35" s="204"/>
      <c r="C35" s="204"/>
      <c r="D35" s="204"/>
      <c r="E35" s="231"/>
      <c r="F35" s="14" t="s">
        <v>57</v>
      </c>
      <c r="G35" s="204" t="s">
        <v>58</v>
      </c>
      <c r="H35" s="231"/>
      <c r="I35" s="216" t="s">
        <v>95</v>
      </c>
      <c r="J35" s="232"/>
      <c r="K35" s="217"/>
      <c r="L35" s="3"/>
      <c r="M35" s="75"/>
      <c r="N35" s="20"/>
      <c r="O35" s="16"/>
      <c r="P35" s="16"/>
    </row>
    <row r="36" spans="1:16" ht="15.75" thickBot="1">
      <c r="A36" s="233" t="s">
        <v>86</v>
      </c>
      <c r="B36" s="234"/>
      <c r="C36" s="234"/>
      <c r="D36" s="234"/>
      <c r="E36" s="235"/>
      <c r="F36" s="154" t="s">
        <v>100</v>
      </c>
      <c r="G36" s="19" t="s">
        <v>91</v>
      </c>
      <c r="H36" s="19" t="s">
        <v>101</v>
      </c>
      <c r="I36" s="22"/>
      <c r="J36" s="236" t="s">
        <v>93</v>
      </c>
      <c r="K36" s="237"/>
      <c r="L36" s="3"/>
      <c r="M36" s="20"/>
      <c r="N36" s="16"/>
      <c r="O36" s="16"/>
      <c r="P36" s="16"/>
    </row>
    <row r="37" spans="1:16" ht="15.75" thickBot="1">
      <c r="A37" s="213" t="s">
        <v>59</v>
      </c>
      <c r="B37" s="214"/>
      <c r="C37" s="214"/>
      <c r="D37" s="214"/>
      <c r="E37" s="215"/>
      <c r="F37" s="19" t="s">
        <v>100</v>
      </c>
      <c r="G37" s="19" t="s">
        <v>91</v>
      </c>
      <c r="H37" s="19" t="s">
        <v>102</v>
      </c>
      <c r="I37" s="159"/>
      <c r="J37" s="238" t="s">
        <v>94</v>
      </c>
      <c r="K37" s="239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3" t="s">
        <v>60</v>
      </c>
      <c r="B38" s="214"/>
      <c r="C38" s="214"/>
      <c r="D38" s="214"/>
      <c r="E38" s="215"/>
      <c r="F38" s="19" t="s">
        <v>97</v>
      </c>
      <c r="G38" s="19" t="s">
        <v>91</v>
      </c>
      <c r="H38" s="19" t="s">
        <v>98</v>
      </c>
      <c r="I38" s="160"/>
      <c r="J38" s="216" t="s">
        <v>96</v>
      </c>
      <c r="K38" s="217"/>
      <c r="L38" s="3"/>
      <c r="M38" s="165"/>
      <c r="N38" s="16" t="s">
        <v>0</v>
      </c>
      <c r="O38" s="16"/>
      <c r="P38" s="16"/>
    </row>
    <row r="39" spans="1:16" ht="15.75" thickBot="1">
      <c r="A39" s="213" t="s">
        <v>84</v>
      </c>
      <c r="B39" s="214"/>
      <c r="C39" s="214"/>
      <c r="D39" s="214"/>
      <c r="E39" s="215"/>
      <c r="F39" s="19" t="s">
        <v>116</v>
      </c>
      <c r="G39" s="19" t="s">
        <v>91</v>
      </c>
      <c r="H39" s="19" t="s">
        <v>118</v>
      </c>
      <c r="I39" s="160"/>
      <c r="J39" s="238"/>
      <c r="K39" s="239"/>
      <c r="L39" s="3"/>
      <c r="M39" s="20"/>
      <c r="N39" s="16"/>
      <c r="O39" s="64"/>
      <c r="P39" s="16"/>
    </row>
    <row r="40" spans="1:16" ht="15.75" thickBot="1">
      <c r="A40" s="213" t="s">
        <v>61</v>
      </c>
      <c r="B40" s="214"/>
      <c r="C40" s="214"/>
      <c r="D40" s="214"/>
      <c r="E40" s="215"/>
      <c r="F40" s="19" t="s">
        <v>117</v>
      </c>
      <c r="G40" s="19" t="s">
        <v>91</v>
      </c>
      <c r="H40" s="19" t="s">
        <v>91</v>
      </c>
      <c r="I40" s="23"/>
      <c r="J40" s="216"/>
      <c r="K40" s="217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82</v>
      </c>
      <c r="N42" s="218" t="s">
        <v>64</v>
      </c>
      <c r="O42" s="218"/>
      <c r="P42" s="218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2" t="s">
        <v>66</v>
      </c>
      <c r="L43" s="3"/>
      <c r="M43" s="20"/>
      <c r="N43" s="185" t="s">
        <v>79</v>
      </c>
      <c r="O43" s="185"/>
      <c r="P43" s="185"/>
    </row>
    <row r="44" spans="1:16" ht="15.75" thickBot="1">
      <c r="A44" s="74"/>
      <c r="B44" s="55" t="s">
        <v>67</v>
      </c>
      <c r="C44" s="56"/>
      <c r="D44" s="56"/>
      <c r="E44" s="14">
        <v>2406</v>
      </c>
      <c r="F44" s="14">
        <v>3593</v>
      </c>
      <c r="G44" s="93" t="s">
        <v>68</v>
      </c>
      <c r="H44" s="53"/>
      <c r="I44" s="58"/>
      <c r="J44" s="14">
        <v>2718</v>
      </c>
      <c r="K44" s="14">
        <v>3843</v>
      </c>
      <c r="L44" s="3"/>
      <c r="M44" s="20"/>
      <c r="N44" s="185" t="s">
        <v>90</v>
      </c>
      <c r="O44" s="185"/>
      <c r="P44" s="185"/>
    </row>
    <row r="45" spans="1:16" ht="15.75" thickBot="1">
      <c r="A45" s="74"/>
      <c r="B45" s="55" t="s">
        <v>69</v>
      </c>
      <c r="C45" s="56"/>
      <c r="D45" s="56"/>
      <c r="E45" s="154" t="s">
        <v>113</v>
      </c>
      <c r="F45" s="154" t="s">
        <v>107</v>
      </c>
      <c r="G45" s="10" t="s">
        <v>32</v>
      </c>
      <c r="H45" s="11"/>
      <c r="I45" s="12"/>
      <c r="J45" s="14">
        <v>89</v>
      </c>
      <c r="K45" s="20">
        <v>151</v>
      </c>
      <c r="L45" s="153"/>
      <c r="N45" s="79"/>
      <c r="O45" s="79"/>
      <c r="P45" s="79"/>
    </row>
    <row r="46" spans="1:16" ht="15.75" thickBot="1">
      <c r="A46" s="74"/>
      <c r="B46" s="194" t="s">
        <v>81</v>
      </c>
      <c r="C46" s="195"/>
      <c r="D46" s="195"/>
      <c r="E46" s="14">
        <v>905</v>
      </c>
      <c r="F46" s="14">
        <v>1686</v>
      </c>
      <c r="G46" s="191" t="s">
        <v>80</v>
      </c>
      <c r="H46" s="192"/>
      <c r="I46" s="193"/>
      <c r="J46" s="14">
        <v>385</v>
      </c>
      <c r="K46" s="152">
        <v>625</v>
      </c>
      <c r="L46" s="3"/>
      <c r="M46" s="79"/>
      <c r="N46" s="79"/>
      <c r="O46" s="79"/>
      <c r="P46" s="79"/>
    </row>
    <row r="47" spans="1:16" ht="15.75" thickBot="1">
      <c r="A47" s="74"/>
      <c r="B47" s="194" t="s">
        <v>70</v>
      </c>
      <c r="C47" s="195"/>
      <c r="D47" s="195"/>
      <c r="E47" s="14">
        <v>863</v>
      </c>
      <c r="F47" s="14">
        <v>1029</v>
      </c>
      <c r="G47" s="7" t="s">
        <v>43</v>
      </c>
      <c r="H47" s="8"/>
      <c r="I47" s="9"/>
      <c r="J47" s="14">
        <v>416</v>
      </c>
      <c r="K47" s="14">
        <v>790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4" t="s">
        <v>71</v>
      </c>
      <c r="C48" s="195"/>
      <c r="D48" s="195"/>
      <c r="E48" s="14">
        <v>0</v>
      </c>
      <c r="F48" s="14">
        <v>0</v>
      </c>
      <c r="G48" s="10" t="s">
        <v>72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89" t="s">
        <v>73</v>
      </c>
      <c r="H49" s="189"/>
      <c r="I49" s="190"/>
      <c r="J49" s="14">
        <v>1147</v>
      </c>
      <c r="K49" s="14">
        <v>1720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1"/>
      <c r="F50" s="52"/>
      <c r="G50" s="53" t="s">
        <v>74</v>
      </c>
      <c r="H50" s="53"/>
      <c r="I50" s="54"/>
      <c r="J50" s="14">
        <v>1494</v>
      </c>
      <c r="K50" s="14">
        <v>2274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4" t="s">
        <v>7</v>
      </c>
      <c r="C51" s="195"/>
      <c r="D51" s="230"/>
      <c r="E51" s="94">
        <f>SUM(E44:E49)</f>
        <v>4174</v>
      </c>
      <c r="F51" s="94">
        <f>SUM(F44:F49)</f>
        <v>6308</v>
      </c>
      <c r="G51" s="194" t="s">
        <v>7</v>
      </c>
      <c r="H51" s="195"/>
      <c r="I51" s="230"/>
      <c r="J51" s="95">
        <f>SUM(J44:J50)</f>
        <v>6249</v>
      </c>
      <c r="K51" s="95">
        <f>SUM(K44:K50)</f>
        <v>9403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87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2022-07-20T06:20:12Z</dcterms:modified>
</cp:coreProperties>
</file>