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P2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<sst xmlns="http://schemas.openxmlformats.org/spreadsheetml/2006/main" count="159" uniqueCount="122">
  <si>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</si>
  <si>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</si>
  <si>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</si>
  <si>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</si>
  <si>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</si>
  <si>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</si>
  <si>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</si>
  <si>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</si>
  <si>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</si>
  <si>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</si>
  <si>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</si>
  <si>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</si>
  <si>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</si>
  <si>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</si>
  <si>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</si>
  <si>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</si>
  <si>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</si>
  <si>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</si>
  <si>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</si>
  <si>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</si>
  <si>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</si>
  <si>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</si>
  <si>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</si>
  <si>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</si>
  <si>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</si>
  <si>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</si>
  <si>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</si>
  <si>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</si>
  <si>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</si>
  <si>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</si>
  <si>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</si>
  <si>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</si>
  <si>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</si>
  <si>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</si>
  <si>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</si>
  <si>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</si>
  <si>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</si>
  <si>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</si>
  <si>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</si>
  <si>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</si>
  <si>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</si>
  <si>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</si>
  <si>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</si>
  <si>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</si>
  <si>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</si>
  <si>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</si>
  <si>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</si>
  <si>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</si>
  <si>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</si>
  <si>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</si>
  <si>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</si>
  <si>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</si>
  <si>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</si>
  <si>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</si>
  <si>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</si>
  <si>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</si>
  <si>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</si>
  <si>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</si>
  <si>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</si>
  <si>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</si>
  <si>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</si>
  <si>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</si>
  <si>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</si>
  <si>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</si>
  <si>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</si>
  <si>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</si>
  <si>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</si>
  <si>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</si>
  <si>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</si>
  <si>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</si>
  <si>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</si>
  <si>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</si>
  <si>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</si>
  <si>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</si>
  <si>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</si>
  <si>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</si>
  <si>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</si>
  <si>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</si>
  <si>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</si>
  <si>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</si>
  <si>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</si>
  <si>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</si>
  <si>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</si>
  <si>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</si>
  <si>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</si>
  <si>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</si>
  <si>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</si>
  <si>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</si>
  <si>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</si>
  <si>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</si>
  <si>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</si>
  <si>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</si>
  <si>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</si>
  <si>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</si>
  <si>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</si>
  <si>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</si>
  <si>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</si>
  <si>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CCT-2</t>
  </si>
  <si>
    <t>1030</t>
  </si>
  <si>
    <t>1130</t>
  </si>
  <si>
    <t>423</t>
  </si>
  <si>
    <t>07/06/2023</t>
  </si>
  <si>
    <t>0</t>
  </si>
  <si>
    <t>1200</t>
  </si>
  <si>
    <t xml:space="preserve">              VESSELS  PARTICULARS &amp;  CONTAINER   LYING  POSITION CLOSING AT 0800 Hrs. ON 08/06/2023</t>
  </si>
  <si>
    <t>08/06/2023</t>
  </si>
  <si>
    <t>158</t>
  </si>
  <si>
    <t>16</t>
  </si>
  <si>
    <t>66</t>
  </si>
  <si>
    <t>174</t>
  </si>
  <si>
    <t>6964</t>
  </si>
  <si>
    <t>1263</t>
  </si>
  <si>
    <t>129</t>
  </si>
  <si>
    <t>1789</t>
  </si>
  <si>
    <t>READY:-CONT./10(NB-10),GI/0 ,TANK/, FERT/,FOOD/ W/ForLightering-C/C-0</t>
  </si>
  <si>
    <t>W/For Docu :-GI/03, FOOD/01, FERTI/02, SUGAR/0, SALT/0, TANK/07</t>
  </si>
  <si>
    <t>08</t>
  </si>
  <si>
    <t>06</t>
  </si>
  <si>
    <t>05</t>
  </si>
  <si>
    <t>1300</t>
  </si>
  <si>
    <t>5, 7, 8, 12, 13</t>
  </si>
  <si>
    <t>D)  VACANT BERTH : 06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</si>
</sst>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30" zoomScale="90" zoomScaleNormal="90" workbookViewId="0">
      <selection activeCell="M43" sqref="M43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104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101</v>
      </c>
      <c r="P11" s="109" t="s">
        <v>105</v>
      </c>
    </row>
    <row r="12" spans="1:18" ht="15.75" thickBot="1">
      <c r="A12" s="91" t="s">
        <v>13</v>
      </c>
      <c r="B12" s="86"/>
      <c r="C12" s="159">
        <v>10</v>
      </c>
      <c r="D12" s="119">
        <f t="shared" ref="D12:D21" si="0">SUM(B12:C12)</f>
        <v>10</v>
      </c>
      <c r="E12" s="115"/>
      <c r="F12" s="51"/>
      <c r="G12" s="138">
        <f>SUM(E12:F12)</f>
        <v>0</v>
      </c>
      <c r="H12" s="51">
        <v>9</v>
      </c>
      <c r="I12" s="51"/>
      <c r="J12" s="113">
        <f t="shared" ref="J12:J21" si="1">SUM(H12:I12)</f>
        <v>9</v>
      </c>
      <c r="K12" s="70">
        <f t="shared" ref="K12:K19" si="2">D12+G12+J12</f>
        <v>19</v>
      </c>
      <c r="L12" s="3"/>
      <c r="M12" s="237">
        <v>53518</v>
      </c>
      <c r="N12" s="238"/>
      <c r="O12" s="180">
        <v>35998</v>
      </c>
      <c r="P12" s="79">
        <v>34768</v>
      </c>
      <c r="R12" t="s">
        <v>82</v>
      </c>
    </row>
    <row r="13" spans="1:18">
      <c r="A13" s="92" t="s">
        <v>14</v>
      </c>
      <c r="B13" s="87">
        <v>5</v>
      </c>
      <c r="C13" s="71">
        <v>3</v>
      </c>
      <c r="D13" s="119">
        <f t="shared" si="0"/>
        <v>8</v>
      </c>
      <c r="E13" s="116">
        <v>1</v>
      </c>
      <c r="F13" s="71"/>
      <c r="G13" s="138">
        <f>SUM(E13:F13)</f>
        <v>1</v>
      </c>
      <c r="H13" s="71">
        <v>4</v>
      </c>
      <c r="I13" s="71"/>
      <c r="J13" s="113">
        <f t="shared" si="1"/>
        <v>4</v>
      </c>
      <c r="K13" s="71">
        <f t="shared" si="2"/>
        <v>13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7</v>
      </c>
      <c r="C14" s="71">
        <v>1</v>
      </c>
      <c r="D14" s="120">
        <f>B14+C14</f>
        <v>8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8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2</v>
      </c>
      <c r="C15" s="71">
        <v>2</v>
      </c>
      <c r="D15" s="121">
        <f t="shared" si="0"/>
        <v>4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4</v>
      </c>
      <c r="L15" s="3"/>
      <c r="M15" s="242" t="s">
        <v>17</v>
      </c>
      <c r="N15" s="243"/>
      <c r="O15" s="109" t="s">
        <v>101</v>
      </c>
      <c r="P15" s="109" t="s">
        <v>105</v>
      </c>
    </row>
    <row r="16" spans="1:18" ht="15.75" thickBot="1">
      <c r="A16" s="92" t="s">
        <v>18</v>
      </c>
      <c r="B16" s="87">
        <v>16</v>
      </c>
      <c r="C16" s="71"/>
      <c r="D16" s="121">
        <f t="shared" si="0"/>
        <v>16</v>
      </c>
      <c r="E16" s="117">
        <v>1</v>
      </c>
      <c r="F16" s="71"/>
      <c r="G16" s="139">
        <f t="shared" si="3"/>
        <v>1</v>
      </c>
      <c r="H16" s="71"/>
      <c r="I16" s="71"/>
      <c r="J16" s="121">
        <f t="shared" si="1"/>
        <v>0</v>
      </c>
      <c r="K16" s="71">
        <f t="shared" si="2"/>
        <v>17</v>
      </c>
      <c r="L16" s="3"/>
      <c r="M16" s="230" t="s">
        <v>19</v>
      </c>
      <c r="N16" s="231"/>
      <c r="O16" s="180">
        <v>3913</v>
      </c>
      <c r="P16" s="179">
        <v>4026</v>
      </c>
    </row>
    <row r="17" spans="1:18" ht="15.75" thickBot="1">
      <c r="A17" s="92" t="s">
        <v>20</v>
      </c>
      <c r="B17" s="87">
        <v>2</v>
      </c>
      <c r="C17" s="71"/>
      <c r="D17" s="121">
        <f t="shared" si="0"/>
        <v>2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2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3003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4033</v>
      </c>
      <c r="Q20" t="s">
        <v>79</v>
      </c>
    </row>
    <row r="21" spans="1:18" ht="15.75" thickBot="1">
      <c r="A21" s="93" t="s">
        <v>27</v>
      </c>
      <c r="B21" s="88">
        <v>4</v>
      </c>
      <c r="C21" s="100">
        <v>7</v>
      </c>
      <c r="D21" s="121">
        <f t="shared" si="0"/>
        <v>11</v>
      </c>
      <c r="E21" s="103">
        <v>3</v>
      </c>
      <c r="F21" s="44"/>
      <c r="G21" s="140">
        <f>SUM(E21:F21)</f>
        <v>3</v>
      </c>
      <c r="H21" s="100"/>
      <c r="I21" s="100"/>
      <c r="J21" s="113">
        <f t="shared" si="1"/>
        <v>0</v>
      </c>
      <c r="K21" s="71">
        <f t="shared" ref="K21:K28" si="4">D21+G21+J21</f>
        <v>14</v>
      </c>
      <c r="L21" s="3"/>
      <c r="M21" s="25" t="s">
        <v>28</v>
      </c>
      <c r="N21" s="26"/>
      <c r="O21" s="27"/>
      <c r="P21" s="74">
        <f>SUM(P19:P20)</f>
        <v>7036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36</v>
      </c>
      <c r="C22" s="89">
        <f>SUM(C12:C21)</f>
        <v>23</v>
      </c>
      <c r="D22" s="114">
        <f>SUM(B22:C22)</f>
        <v>59</v>
      </c>
      <c r="E22" s="104">
        <f t="shared" ref="E22:J22" si="5">SUM(E12:E21)</f>
        <v>5</v>
      </c>
      <c r="F22" s="50">
        <f t="shared" si="5"/>
        <v>0</v>
      </c>
      <c r="G22" s="89">
        <f t="shared" si="5"/>
        <v>5</v>
      </c>
      <c r="H22" s="50">
        <f t="shared" si="5"/>
        <v>13</v>
      </c>
      <c r="I22" s="50">
        <f t="shared" si="5"/>
        <v>0</v>
      </c>
      <c r="J22" s="114">
        <f t="shared" si="5"/>
        <v>13</v>
      </c>
      <c r="K22" s="50">
        <f t="shared" si="4"/>
        <v>77</v>
      </c>
      <c r="L22" s="3"/>
      <c r="M22" s="156" t="s">
        <v>30</v>
      </c>
      <c r="N22" s="157"/>
      <c r="O22" s="158"/>
      <c r="P22" s="127">
        <v>118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>
        <v>1</v>
      </c>
      <c r="G23" s="139">
        <f t="shared" ref="G23:G28" si="6">SUM(E23:F23)</f>
        <v>1</v>
      </c>
      <c r="H23" s="70"/>
      <c r="I23" s="70"/>
      <c r="J23" s="113">
        <f>SUM(I23)</f>
        <v>0</v>
      </c>
      <c r="K23" s="51">
        <f t="shared" si="4"/>
        <v>1</v>
      </c>
      <c r="L23" s="3"/>
      <c r="M23" s="145" t="s">
        <v>31</v>
      </c>
      <c r="N23" s="146"/>
      <c r="O23" s="147"/>
      <c r="P23" s="126" t="s">
        <v>106</v>
      </c>
    </row>
    <row r="24" spans="1:18" ht="15.75" thickBot="1">
      <c r="A24" s="96" t="s">
        <v>32</v>
      </c>
      <c r="B24" s="71"/>
      <c r="C24" s="71">
        <v>13</v>
      </c>
      <c r="D24" s="112">
        <f t="shared" ref="D24:D28" si="7">SUM(B24:C24)</f>
        <v>13</v>
      </c>
      <c r="E24" s="102"/>
      <c r="F24" s="71" t="s">
        <v>0</v>
      </c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13</v>
      </c>
      <c r="L24" s="3"/>
      <c r="M24" s="154" t="s">
        <v>33</v>
      </c>
      <c r="N24" s="5"/>
      <c r="O24" s="155"/>
      <c r="P24" s="16" t="s">
        <v>107</v>
      </c>
    </row>
    <row r="25" spans="1:18" ht="15.75" thickBot="1">
      <c r="A25" s="96" t="s">
        <v>34</v>
      </c>
      <c r="B25" s="71"/>
      <c r="C25" s="71">
        <v>10</v>
      </c>
      <c r="D25" s="112">
        <f t="shared" si="7"/>
        <v>10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10</v>
      </c>
      <c r="L25" s="3"/>
      <c r="M25" s="145" t="s">
        <v>35</v>
      </c>
      <c r="N25" s="146"/>
      <c r="O25" s="147"/>
      <c r="P25" s="128" t="s">
        <v>108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>
        <v>1</v>
      </c>
      <c r="J26" s="112">
        <f t="shared" si="8"/>
        <v>1</v>
      </c>
      <c r="K26" s="51">
        <f t="shared" si="4"/>
        <v>1</v>
      </c>
      <c r="L26" s="10"/>
      <c r="M26" s="154" t="s">
        <v>37</v>
      </c>
      <c r="N26" s="5"/>
      <c r="O26" s="155"/>
      <c r="P26" s="129" t="s">
        <v>109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110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23</v>
      </c>
      <c r="D28" s="89">
        <f t="shared" si="7"/>
        <v>23</v>
      </c>
      <c r="E28" s="89">
        <v>0</v>
      </c>
      <c r="F28" s="85">
        <f>SUM(F23:F27)</f>
        <v>1</v>
      </c>
      <c r="G28" s="49">
        <f t="shared" si="6"/>
        <v>1</v>
      </c>
      <c r="H28" s="49">
        <f>SUM(H23:H27)</f>
        <v>0</v>
      </c>
      <c r="I28" s="50">
        <f>SUM(I23:I27)</f>
        <v>1</v>
      </c>
      <c r="J28" s="123">
        <f t="shared" si="8"/>
        <v>1</v>
      </c>
      <c r="K28" s="53">
        <f t="shared" si="4"/>
        <v>25</v>
      </c>
      <c r="L28" s="3"/>
      <c r="M28" s="151" t="s">
        <v>40</v>
      </c>
      <c r="N28" s="152"/>
      <c r="O28" s="153"/>
      <c r="P28" s="130" t="s">
        <v>111</v>
      </c>
    </row>
    <row r="29" spans="1:18" ht="15.75" thickBot="1">
      <c r="A29" s="99" t="s">
        <v>41</v>
      </c>
      <c r="B29" s="107">
        <f t="shared" ref="B29:K29" si="9">B22+B28</f>
        <v>36</v>
      </c>
      <c r="C29" s="107">
        <f t="shared" si="9"/>
        <v>46</v>
      </c>
      <c r="D29" s="106">
        <f t="shared" si="9"/>
        <v>82</v>
      </c>
      <c r="E29" s="106">
        <f t="shared" si="9"/>
        <v>5</v>
      </c>
      <c r="F29" s="90">
        <f t="shared" si="9"/>
        <v>1</v>
      </c>
      <c r="G29" s="54">
        <f t="shared" si="9"/>
        <v>6</v>
      </c>
      <c r="H29" s="105">
        <f t="shared" si="9"/>
        <v>13</v>
      </c>
      <c r="I29" s="107">
        <f t="shared" si="9"/>
        <v>1</v>
      </c>
      <c r="J29" s="124">
        <f t="shared" si="9"/>
        <v>14</v>
      </c>
      <c r="K29" s="55">
        <f t="shared" si="9"/>
        <v>102</v>
      </c>
      <c r="L29" s="3"/>
      <c r="M29" s="38" t="s">
        <v>42</v>
      </c>
      <c r="N29" s="28"/>
      <c r="O29" s="29"/>
      <c r="P29" s="11">
        <v>483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54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23</v>
      </c>
      <c r="D32" s="81"/>
      <c r="E32" s="208" t="s">
        <v>114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77</v>
      </c>
      <c r="D33" s="81"/>
      <c r="E33" s="181" t="s">
        <v>115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112</v>
      </c>
      <c r="O34" s="76" t="s">
        <v>100</v>
      </c>
      <c r="P34" s="16" t="s">
        <v>113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121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116</v>
      </c>
      <c r="G36" s="16" t="s">
        <v>98</v>
      </c>
      <c r="H36" s="16" t="s">
        <v>96</v>
      </c>
      <c r="I36" s="19"/>
      <c r="J36" s="197" t="s">
        <v>120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117</v>
      </c>
      <c r="G37" s="16" t="s">
        <v>96</v>
      </c>
      <c r="H37" s="16" t="s">
        <v>103</v>
      </c>
      <c r="I37" s="131"/>
      <c r="J37" s="191" t="s">
        <v>97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118</v>
      </c>
      <c r="G38" s="16" t="s">
        <v>99</v>
      </c>
      <c r="H38" s="16" t="s">
        <v>96</v>
      </c>
      <c r="I38" s="132"/>
      <c r="J38" s="191"/>
      <c r="K38" s="193"/>
      <c r="L38" s="3"/>
      <c r="M38" s="136"/>
      <c r="N38" s="13" t="s">
        <v>0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117</v>
      </c>
      <c r="G39" s="16" t="s">
        <v>96</v>
      </c>
      <c r="H39" s="16" t="s">
        <v>119</v>
      </c>
      <c r="I39" s="132"/>
      <c r="J39" s="227"/>
      <c r="K39" s="228"/>
      <c r="L39" s="3"/>
      <c r="M39" s="17"/>
      <c r="N39" s="13"/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102</v>
      </c>
      <c r="G40" s="16" t="s">
        <v>96</v>
      </c>
      <c r="H40" s="16" t="s">
        <v>96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2192</v>
      </c>
      <c r="F44" s="160">
        <v>3003</v>
      </c>
      <c r="G44" s="220" t="s">
        <v>65</v>
      </c>
      <c r="H44" s="221"/>
      <c r="I44" s="222"/>
      <c r="J44" s="31">
        <v>2845</v>
      </c>
      <c r="K44" s="171">
        <v>4033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115</v>
      </c>
      <c r="F45" s="160">
        <v>158</v>
      </c>
      <c r="G45" s="175" t="s">
        <v>30</v>
      </c>
      <c r="H45" s="176"/>
      <c r="I45" s="177"/>
      <c r="J45" s="165">
        <v>85</v>
      </c>
      <c r="K45" s="11">
        <v>118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1018</v>
      </c>
      <c r="F46" s="160">
        <v>1903</v>
      </c>
      <c r="G46" s="202" t="s">
        <v>77</v>
      </c>
      <c r="H46" s="203"/>
      <c r="I46" s="204"/>
      <c r="J46" s="122">
        <v>443</v>
      </c>
      <c r="K46" s="122">
        <v>671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1088</v>
      </c>
      <c r="F47" s="162">
        <v>1152</v>
      </c>
      <c r="G47" s="169" t="s">
        <v>40</v>
      </c>
      <c r="H47" s="170"/>
      <c r="I47" s="173"/>
      <c r="J47" s="11">
        <v>689</v>
      </c>
      <c r="K47" s="11">
        <v>1263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44</v>
      </c>
      <c r="F48" s="162">
        <v>74</v>
      </c>
      <c r="G48" s="7" t="s">
        <v>69</v>
      </c>
      <c r="H48" s="8"/>
      <c r="I48" s="9"/>
      <c r="J48" s="11">
        <v>100</v>
      </c>
      <c r="K48" s="165">
        <v>123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961</v>
      </c>
      <c r="K49" s="11">
        <v>1342</v>
      </c>
      <c r="L49" s="3"/>
      <c r="M49" s="59"/>
      <c r="N49" s="59"/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1304</v>
      </c>
      <c r="K50" s="11">
        <v>2013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4457</v>
      </c>
      <c r="F51" s="72">
        <f>SUM(F44:F49)</f>
        <v>6290</v>
      </c>
      <c r="G51" s="182" t="s">
        <v>5</v>
      </c>
      <c r="H51" s="183"/>
      <c r="I51" s="184"/>
      <c r="J51" s="73">
        <f>SUM(J44:J50)</f>
        <v>6427</v>
      </c>
      <c r="K51" s="73">
        <f>SUM(K44:K50)</f>
        <v>9563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2023-06-08T06:35:32Z</dcterms:modified>
</cp:coreProperties>
</file>